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elelacheur/Documents/Games-WorldinFlames/wif.now/DaveL_WiFstuff/Blitz!_AWorldinConflict/LightningStrikes_2020/PlayerAids/"/>
    </mc:Choice>
  </mc:AlternateContent>
  <xr:revisionPtr revIDLastSave="0" documentId="13_ncr:1_{02EA7A42-03DA-924B-B37E-B0B76F3C00BD}" xr6:coauthVersionLast="47" xr6:coauthVersionMax="47" xr10:uidLastSave="{00000000-0000-0000-0000-000000000000}"/>
  <bookViews>
    <workbookView xWindow="1800" yWindow="760" windowWidth="26980" windowHeight="18620" xr2:uid="{A8D62B70-8FB2-794F-83EC-3C4A38891EE7}"/>
  </bookViews>
  <sheets>
    <sheet name="VictoryInnovation" sheetId="9" r:id="rId1"/>
    <sheet name="GlobalProduction" sheetId="3" r:id="rId2"/>
    <sheet name="CW" sheetId="4" r:id="rId3"/>
    <sheet name="USA" sheetId="5" r:id="rId4"/>
    <sheet name="Russia" sheetId="6" r:id="rId5"/>
    <sheet name="Germany" sheetId="7" r:id="rId6"/>
    <sheet name="Japan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L3" i="4"/>
  <c r="L4" i="5"/>
  <c r="L3" i="5"/>
  <c r="L4" i="6"/>
  <c r="L3" i="6"/>
  <c r="L5" i="7"/>
  <c r="L4" i="7"/>
  <c r="L3" i="7"/>
  <c r="L3" i="8"/>
  <c r="Q3" i="8"/>
  <c r="H3" i="8"/>
  <c r="J3" i="8" s="1"/>
  <c r="H4" i="7"/>
  <c r="J4" i="7" s="1"/>
  <c r="H5" i="7"/>
  <c r="J5" i="7" s="1"/>
  <c r="Q3" i="7"/>
  <c r="H3" i="7"/>
  <c r="J3" i="7" s="1"/>
  <c r="H4" i="6"/>
  <c r="J4" i="6" s="1"/>
  <c r="Q3" i="6"/>
  <c r="H3" i="6"/>
  <c r="J3" i="6" s="1"/>
  <c r="H4" i="5"/>
  <c r="J4" i="5" s="1"/>
  <c r="Q3" i="5"/>
  <c r="H3" i="5"/>
  <c r="J3" i="5" s="1"/>
  <c r="Q3" i="4"/>
  <c r="H4" i="4"/>
  <c r="J4" i="4" s="1"/>
  <c r="H3" i="4"/>
  <c r="J3" i="4" s="1"/>
  <c r="F34" i="9"/>
  <c r="E34" i="9"/>
  <c r="D34" i="9"/>
  <c r="C34" i="9"/>
  <c r="B34" i="9"/>
  <c r="F32" i="9"/>
  <c r="E32" i="9"/>
  <c r="D32" i="9"/>
  <c r="C32" i="9"/>
  <c r="B32" i="9"/>
  <c r="F27" i="9"/>
  <c r="E27" i="9"/>
  <c r="D27" i="9"/>
  <c r="C27" i="9"/>
  <c r="B27" i="9"/>
  <c r="G27" i="9"/>
  <c r="F21" i="9"/>
  <c r="E21" i="9"/>
  <c r="D21" i="9"/>
  <c r="C21" i="9"/>
  <c r="B21" i="9"/>
  <c r="O5" i="8"/>
  <c r="O7" i="7"/>
  <c r="O6" i="6"/>
  <c r="O6" i="5"/>
  <c r="O6" i="4"/>
  <c r="J5" i="8"/>
  <c r="I5" i="8"/>
  <c r="G5" i="8"/>
  <c r="E5" i="8"/>
  <c r="D5" i="8"/>
  <c r="C5" i="8"/>
  <c r="J7" i="7"/>
  <c r="I7" i="7"/>
  <c r="G7" i="7"/>
  <c r="E7" i="7"/>
  <c r="D7" i="7"/>
  <c r="C7" i="7"/>
  <c r="J6" i="6"/>
  <c r="I6" i="6"/>
  <c r="G6" i="6"/>
  <c r="E6" i="6"/>
  <c r="D6" i="6"/>
  <c r="C6" i="6"/>
  <c r="J6" i="5"/>
  <c r="I6" i="5"/>
  <c r="G6" i="5"/>
  <c r="E6" i="5"/>
  <c r="D6" i="5"/>
  <c r="C6" i="5"/>
  <c r="J6" i="4"/>
  <c r="I6" i="4"/>
  <c r="G6" i="4"/>
  <c r="E6" i="4"/>
  <c r="D6" i="4"/>
  <c r="C6" i="4"/>
  <c r="J2" i="3"/>
  <c r="I2" i="3"/>
  <c r="G2" i="3"/>
  <c r="E2" i="3"/>
  <c r="D2" i="3"/>
  <c r="C2" i="3"/>
</calcChain>
</file>

<file path=xl/sharedStrings.xml><?xml version="1.0" encoding="utf-8"?>
<sst xmlns="http://schemas.openxmlformats.org/spreadsheetml/2006/main" count="1099" uniqueCount="260">
  <si>
    <t>Food</t>
  </si>
  <si>
    <t>Singapore</t>
  </si>
  <si>
    <t>Burma</t>
  </si>
  <si>
    <t>Australia</t>
  </si>
  <si>
    <t>CW</t>
  </si>
  <si>
    <t>USA</t>
  </si>
  <si>
    <t>Senegal</t>
  </si>
  <si>
    <t>Philippines</t>
  </si>
  <si>
    <t>Venezuela</t>
  </si>
  <si>
    <t>Peru</t>
  </si>
  <si>
    <t>Argentina</t>
  </si>
  <si>
    <t>Brazil</t>
  </si>
  <si>
    <t>Chile</t>
  </si>
  <si>
    <t>United Kingdom</t>
  </si>
  <si>
    <t>Canada</t>
  </si>
  <si>
    <t>India</t>
  </si>
  <si>
    <t>South Africa</t>
  </si>
  <si>
    <t>France</t>
  </si>
  <si>
    <t>Nationalist China</t>
  </si>
  <si>
    <t>China</t>
  </si>
  <si>
    <t>Russia</t>
  </si>
  <si>
    <t>Germany</t>
  </si>
  <si>
    <t>Norway</t>
  </si>
  <si>
    <t>Sweden</t>
  </si>
  <si>
    <t>Warsaw</t>
  </si>
  <si>
    <t>Netherlands</t>
  </si>
  <si>
    <t>Belgium</t>
  </si>
  <si>
    <t>Spain</t>
  </si>
  <si>
    <t>Portugal</t>
  </si>
  <si>
    <t>Rumania</t>
  </si>
  <si>
    <t>Bulgaria</t>
  </si>
  <si>
    <t>Austria-Hungary</t>
  </si>
  <si>
    <t>Serbia</t>
  </si>
  <si>
    <t>Greece</t>
  </si>
  <si>
    <t>Italy</t>
  </si>
  <si>
    <t>Ottoman Empire</t>
  </si>
  <si>
    <t>Iraq</t>
  </si>
  <si>
    <t>Iran</t>
  </si>
  <si>
    <t>Saudi Arabia</t>
  </si>
  <si>
    <t>Japan</t>
  </si>
  <si>
    <t>French Indo-China</t>
  </si>
  <si>
    <t>Mexico</t>
  </si>
  <si>
    <t>Netherlands East Indies</t>
  </si>
  <si>
    <t>Seoul</t>
  </si>
  <si>
    <t>Formosa</t>
  </si>
  <si>
    <t>Global Production</t>
  </si>
  <si>
    <t>Buenos Aires</t>
  </si>
  <si>
    <t>Resource</t>
  </si>
  <si>
    <t>Canberra</t>
  </si>
  <si>
    <t>Brisbane</t>
  </si>
  <si>
    <t>AH</t>
  </si>
  <si>
    <t>Vienna</t>
  </si>
  <si>
    <t>Prague</t>
  </si>
  <si>
    <t>Oil</t>
  </si>
  <si>
    <t>Research</t>
  </si>
  <si>
    <t>Budapest</t>
  </si>
  <si>
    <t>Factory (red)</t>
  </si>
  <si>
    <t>Factory (green)</t>
  </si>
  <si>
    <t>Krakow</t>
  </si>
  <si>
    <t>Belgian Congo</t>
  </si>
  <si>
    <t>Resource (buildable)</t>
  </si>
  <si>
    <t>Oil (buildable)</t>
  </si>
  <si>
    <t>Research (buildable)</t>
  </si>
  <si>
    <t>Sao Paulo</t>
  </si>
  <si>
    <t>Land Area</t>
  </si>
  <si>
    <t>County</t>
  </si>
  <si>
    <t>Current Control</t>
  </si>
  <si>
    <t>Rangoon</t>
  </si>
  <si>
    <t>Toronto</t>
  </si>
  <si>
    <t>Calgary</t>
  </si>
  <si>
    <t>Winnipeg</t>
  </si>
  <si>
    <t>La Serena</t>
  </si>
  <si>
    <t>Si-An</t>
  </si>
  <si>
    <t>Chungking</t>
  </si>
  <si>
    <t>Shanghai</t>
  </si>
  <si>
    <t>Canton</t>
  </si>
  <si>
    <t>Chengtu</t>
  </si>
  <si>
    <t>Shandong</t>
  </si>
  <si>
    <t>Peking</t>
  </si>
  <si>
    <t>Port Arthur</t>
  </si>
  <si>
    <t>Peking China</t>
  </si>
  <si>
    <t>Warlord</t>
  </si>
  <si>
    <t>Calais</t>
  </si>
  <si>
    <t>Paris</t>
  </si>
  <si>
    <t>Normandy</t>
  </si>
  <si>
    <t>Champagne</t>
  </si>
  <si>
    <t>Lyon</t>
  </si>
  <si>
    <t>Marseilles</t>
  </si>
  <si>
    <t>Saigon</t>
  </si>
  <si>
    <t>Munich</t>
  </si>
  <si>
    <t>Rhineland</t>
  </si>
  <si>
    <t>Hannover</t>
  </si>
  <si>
    <t>Kiel</t>
  </si>
  <si>
    <t>Berlin</t>
  </si>
  <si>
    <t>Breslau</t>
  </si>
  <si>
    <t>Salonika</t>
  </si>
  <si>
    <t>Bombay</t>
  </si>
  <si>
    <t>Hyderabad</t>
  </si>
  <si>
    <t>Abadan</t>
  </si>
  <si>
    <t>Milan</t>
  </si>
  <si>
    <t>Rome</t>
  </si>
  <si>
    <t>Taranto</t>
  </si>
  <si>
    <t>Hokkaido</t>
  </si>
  <si>
    <t>Tokyo</t>
  </si>
  <si>
    <t>Osaka</t>
  </si>
  <si>
    <t>Pyongyang</t>
  </si>
  <si>
    <t>Korea</t>
  </si>
  <si>
    <t>Kuwait</t>
  </si>
  <si>
    <t>Libya</t>
  </si>
  <si>
    <t>Tobruk</t>
  </si>
  <si>
    <t>Mexico City</t>
  </si>
  <si>
    <t>Mosul</t>
  </si>
  <si>
    <t>Balikpapan</t>
  </si>
  <si>
    <t>Nigeria</t>
  </si>
  <si>
    <t>Oslo</t>
  </si>
  <si>
    <t>Constantinople</t>
  </si>
  <si>
    <t>Adana</t>
  </si>
  <si>
    <t>Cuzco</t>
  </si>
  <si>
    <t>Legaspi</t>
  </si>
  <si>
    <t>St. Petersburg</t>
  </si>
  <si>
    <t>Kazan</t>
  </si>
  <si>
    <t>Moscow</t>
  </si>
  <si>
    <t>Kursk</t>
  </si>
  <si>
    <t>Kiev</t>
  </si>
  <si>
    <t>Saratov</t>
  </si>
  <si>
    <t>Dnepropetrovsk</t>
  </si>
  <si>
    <t>Donetsk</t>
  </si>
  <si>
    <t>Tsaritsyn</t>
  </si>
  <si>
    <t>Maikop</t>
  </si>
  <si>
    <t>Baku</t>
  </si>
  <si>
    <t>Georgia</t>
  </si>
  <si>
    <t>Pripet Marshes</t>
  </si>
  <si>
    <t>Sverdlosk</t>
  </si>
  <si>
    <t>Omsk</t>
  </si>
  <si>
    <t>Novo Sibirsk</t>
  </si>
  <si>
    <t>Tashkent</t>
  </si>
  <si>
    <t>Vladivostok</t>
  </si>
  <si>
    <t>Belgrade</t>
  </si>
  <si>
    <t>Pretoria</t>
  </si>
  <si>
    <t>Bilbao</t>
  </si>
  <si>
    <t>Madrid</t>
  </si>
  <si>
    <t>Norrbotten</t>
  </si>
  <si>
    <t>1 Food to Germany</t>
  </si>
  <si>
    <t>Glasgow</t>
  </si>
  <si>
    <t>Leeds</t>
  </si>
  <si>
    <t>Liverpool</t>
  </si>
  <si>
    <t>London</t>
  </si>
  <si>
    <t>Seattle</t>
  </si>
  <si>
    <t>San Francisco</t>
  </si>
  <si>
    <t>Los Angeles</t>
  </si>
  <si>
    <t>Denver</t>
  </si>
  <si>
    <t>Phoenix</t>
  </si>
  <si>
    <t>Houston</t>
  </si>
  <si>
    <t>Dallas</t>
  </si>
  <si>
    <t>Omaha</t>
  </si>
  <si>
    <t>Great Plains</t>
  </si>
  <si>
    <t>Chicago</t>
  </si>
  <si>
    <t>Detroit</t>
  </si>
  <si>
    <t>St. Louis</t>
  </si>
  <si>
    <t>Knoxville</t>
  </si>
  <si>
    <t>New Orleans</t>
  </si>
  <si>
    <t>Atlanta</t>
  </si>
  <si>
    <t>Washington</t>
  </si>
  <si>
    <t>Northeast</t>
  </si>
  <si>
    <t>Maracaibo</t>
  </si>
  <si>
    <t>II, IV</t>
  </si>
  <si>
    <t>II</t>
  </si>
  <si>
    <t>IV</t>
  </si>
  <si>
    <t>III</t>
  </si>
  <si>
    <t>V</t>
  </si>
  <si>
    <t>Sumatra</t>
  </si>
  <si>
    <t>Lan-Chow</t>
  </si>
  <si>
    <t>Rockies</t>
  </si>
  <si>
    <t>VI</t>
  </si>
  <si>
    <t>IV (2)</t>
  </si>
  <si>
    <t>Gansu</t>
  </si>
  <si>
    <t>Inner Mongolia</t>
  </si>
  <si>
    <t>Karaganda</t>
  </si>
  <si>
    <t>Penza</t>
  </si>
  <si>
    <t>Vancouver</t>
  </si>
  <si>
    <t>1 Resource to Germany</t>
  </si>
  <si>
    <t>1914 Details</t>
  </si>
  <si>
    <t>Trade &amp; Lending</t>
  </si>
  <si>
    <t>1 Oil to Germany</t>
  </si>
  <si>
    <t>1 Resource to Austria-Hungary</t>
  </si>
  <si>
    <t>1 Food to CW</t>
  </si>
  <si>
    <t>1 Food to Japan</t>
  </si>
  <si>
    <t>Ominato</t>
  </si>
  <si>
    <t>CW Production</t>
  </si>
  <si>
    <t>USA Production</t>
  </si>
  <si>
    <t>Russian Production</t>
  </si>
  <si>
    <t>German Production</t>
  </si>
  <si>
    <t>Japanese Production</t>
  </si>
  <si>
    <t>CPs Needed</t>
  </si>
  <si>
    <t>Over Seas?</t>
  </si>
  <si>
    <t>Total Convoy Points Needed:</t>
  </si>
  <si>
    <t>Yes</t>
  </si>
  <si>
    <t>n/a</t>
  </si>
  <si>
    <t>1 Food to CW; US ships</t>
  </si>
  <si>
    <t>1 Food to Japan; Japan ships</t>
  </si>
  <si>
    <t>Control</t>
  </si>
  <si>
    <t>1 Resource to Germany; US ships</t>
  </si>
  <si>
    <t>The above include all possible resources,</t>
  </si>
  <si>
    <t>oil, food, and research.  New factories</t>
  </si>
  <si>
    <t>will have to be added.</t>
  </si>
  <si>
    <t>Victory Points</t>
  </si>
  <si>
    <t>Commonwealth</t>
  </si>
  <si>
    <t>PMP Awards (5 each)</t>
  </si>
  <si>
    <t>Wins civil war (Russia/China 5, Spain 2)</t>
  </si>
  <si>
    <t>Has H-Bomb on map (3)</t>
  </si>
  <si>
    <t>Most naval units (3; BB, CV, SUB)</t>
  </si>
  <si>
    <t>Most land units (3; not FORT, COAST)</t>
  </si>
  <si>
    <t>Most air units (3; not ATRs)</t>
  </si>
  <si>
    <t>Has A-Bomb on map (2)</t>
  </si>
  <si>
    <t>Has missile on map (1 per type)</t>
  </si>
  <si>
    <t>Credit marker (2 per box)</t>
  </si>
  <si>
    <t>Usable factory (1 each)</t>
  </si>
  <si>
    <t>Usable oil and research (1 each)</t>
  </si>
  <si>
    <t>Victory land area (1 each)</t>
  </si>
  <si>
    <t>Discontent marker (-1 per section after 1st)</t>
  </si>
  <si>
    <t>Drafts marker (-1 per box)</t>
  </si>
  <si>
    <t>Has Fallout / drops A/H-Bomb (-3 each)</t>
  </si>
  <si>
    <t>Last tallied: at start of 1914</t>
  </si>
  <si>
    <t>Total Victory Points</t>
  </si>
  <si>
    <t>Innovation Point Awards</t>
  </si>
  <si>
    <t>Don't award any innovation points if section 18. isn't being resolved.</t>
  </si>
  <si>
    <t>Halve the award if the war was &lt;8 turns.</t>
  </si>
  <si>
    <t>Halve the award for a PMP that has a special relationship with, or is also run by the same player, whose PMP has the most VPs.</t>
  </si>
  <si>
    <t>Max VPs.</t>
  </si>
  <si>
    <t>Victory Point Differential (1 per 2 VPs different)</t>
  </si>
  <si>
    <t>1 per factory lost</t>
  </si>
  <si>
    <t>1 per victory land area lost</t>
  </si>
  <si>
    <t>1 per 3 MP home country land areas lost</t>
  </si>
  <si>
    <t>Initial Innovation Points</t>
  </si>
  <si>
    <t>Final Innovation Points</t>
  </si>
  <si>
    <t>F</t>
  </si>
  <si>
    <t>PPts</t>
  </si>
  <si>
    <t>Loss</t>
  </si>
  <si>
    <t>PM</t>
  </si>
  <si>
    <t>BPs</t>
  </si>
  <si>
    <t>At Start</t>
  </si>
  <si>
    <t>Res</t>
  </si>
  <si>
    <t>Net</t>
  </si>
  <si>
    <t>Strat</t>
  </si>
  <si>
    <t>Final</t>
  </si>
  <si>
    <t>Saved Oil/BPs</t>
  </si>
  <si>
    <t>Points</t>
  </si>
  <si>
    <t>BPs Spent On</t>
  </si>
  <si>
    <t>0</t>
  </si>
  <si>
    <t>Begin using in Era IV</t>
  </si>
  <si>
    <t>Imperial Russia</t>
  </si>
  <si>
    <t>Multipliers:</t>
  </si>
  <si>
    <t>Multiplier (base x1; see 3 modifiers above)</t>
  </si>
  <si>
    <t>List sea areas if helpful</t>
  </si>
  <si>
    <t>Research* (buildable)</t>
  </si>
  <si>
    <t>Oil* (buildable)</t>
  </si>
  <si>
    <t>Resource* (buildable)</t>
  </si>
  <si>
    <t>* ~ Roman numeral shows Era that buildable oil / research / resource becomes available.</t>
  </si>
  <si>
    <t>Current Era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</si>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</sst>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9" tint="-0.24994659260841701"/>
      <name val="Calibri"/>
      <family val="2"/>
      <scheme val="minor"/>
    </font>
    <font>
      <b/>
      <sz val="12"/>
      <color theme="9" tint="-0.2499465926084170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7" tint="-0.499984740745262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rgb="FFE4BC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slantDashDot">
        <color auto="1"/>
      </left>
      <right style="hair">
        <color auto="1"/>
      </right>
      <top style="slantDashDot">
        <color auto="1"/>
      </top>
      <bottom style="slantDashDot">
        <color auto="1"/>
      </bottom>
      <diagonal/>
    </border>
    <border>
      <left style="hair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1" xfId="0" applyBorder="1"/>
    <xf numFmtId="0" fontId="4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5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2" fillId="2" borderId="3" xfId="0" applyFont="1" applyFill="1" applyBorder="1" applyAlignment="1">
      <alignment horizontal="center" textRotation="90"/>
    </xf>
    <xf numFmtId="0" fontId="2" fillId="3" borderId="3" xfId="0" applyFont="1" applyFill="1" applyBorder="1" applyAlignment="1">
      <alignment horizontal="center" textRotation="90"/>
    </xf>
    <xf numFmtId="0" fontId="9" fillId="0" borderId="3" xfId="0" applyFont="1" applyBorder="1" applyAlignment="1">
      <alignment horizontal="center" textRotation="90"/>
    </xf>
    <xf numFmtId="0" fontId="2" fillId="4" borderId="3" xfId="0" applyFont="1" applyFill="1" applyBorder="1" applyAlignment="1">
      <alignment horizontal="center" textRotation="90"/>
    </xf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textRotation="90"/>
    </xf>
    <xf numFmtId="0" fontId="10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textRotation="90"/>
    </xf>
    <xf numFmtId="0" fontId="2" fillId="0" borderId="0" xfId="0" applyFont="1" applyAlignment="1">
      <alignment horizontal="center" wrapText="1"/>
    </xf>
    <xf numFmtId="49" fontId="1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right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0" borderId="0" xfId="0" applyFont="1"/>
    <xf numFmtId="0" fontId="1" fillId="5" borderId="0" xfId="0" applyFont="1" applyFill="1" applyAlignment="1">
      <alignment horizontal="center"/>
    </xf>
    <xf numFmtId="0" fontId="14" fillId="0" borderId="0" xfId="0" applyFont="1"/>
    <xf numFmtId="0" fontId="12" fillId="0" borderId="0" xfId="0" applyFont="1"/>
    <xf numFmtId="0" fontId="2" fillId="0" borderId="5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0" fillId="0" borderId="7" xfId="0" applyBorder="1"/>
    <xf numFmtId="0" fontId="0" fillId="0" borderId="6" xfId="0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5" borderId="5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13" fillId="0" borderId="11" xfId="0" applyFont="1" applyBorder="1" applyAlignment="1">
      <alignment horizontal="center"/>
    </xf>
    <xf numFmtId="0" fontId="13" fillId="7" borderId="10" xfId="0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/>
    </xf>
    <xf numFmtId="0" fontId="13" fillId="7" borderId="8" xfId="0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7" borderId="19" xfId="0" applyFill="1" applyBorder="1" applyAlignment="1">
      <alignment horizontal="centerContinuous"/>
    </xf>
    <xf numFmtId="0" fontId="0" fillId="7" borderId="20" xfId="0" applyFill="1" applyBorder="1" applyAlignment="1">
      <alignment horizontal="centerContinuous"/>
    </xf>
    <xf numFmtId="0" fontId="0" fillId="0" borderId="21" xfId="0" applyBorder="1"/>
    <xf numFmtId="0" fontId="0" fillId="0" borderId="21" xfId="0" applyBorder="1" applyAlignment="1">
      <alignment horizontal="centerContinuous"/>
    </xf>
    <xf numFmtId="0" fontId="6" fillId="6" borderId="18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6" borderId="18" xfId="0" applyFill="1" applyBorder="1"/>
    <xf numFmtId="49" fontId="13" fillId="0" borderId="18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49" fontId="6" fillId="6" borderId="18" xfId="0" applyNumberFormat="1" applyFont="1" applyFill="1" applyBorder="1" applyAlignment="1">
      <alignment horizontal="center"/>
    </xf>
    <xf numFmtId="49" fontId="6" fillId="6" borderId="13" xfId="0" applyNumberFormat="1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49" fontId="13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49" fontId="13" fillId="0" borderId="0" xfId="0" applyNumberFormat="1" applyFont="1" applyAlignment="1">
      <alignment horizontal="center"/>
    </xf>
    <xf numFmtId="0" fontId="13" fillId="0" borderId="5" xfId="0" applyFont="1" applyBorder="1" applyAlignment="1">
      <alignment horizontal="center"/>
    </xf>
    <xf numFmtId="0" fontId="0" fillId="6" borderId="0" xfId="0" applyFill="1" applyAlignment="1">
      <alignment horizontal="left"/>
    </xf>
    <xf numFmtId="0" fontId="10" fillId="0" borderId="4" xfId="0" applyFont="1" applyBorder="1" applyAlignment="1">
      <alignment horizontal="left"/>
    </xf>
    <xf numFmtId="0" fontId="6" fillId="0" borderId="22" xfId="0" applyFont="1" applyBorder="1" applyAlignment="1">
      <alignment horizontal="center"/>
    </xf>
    <xf numFmtId="0" fontId="14" fillId="7" borderId="23" xfId="0" applyFont="1" applyFill="1" applyBorder="1" applyAlignment="1">
      <alignment horizontal="right"/>
    </xf>
    <xf numFmtId="0" fontId="4" fillId="7" borderId="2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BCFD"/>
      <color rgb="FFE8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ECA7-BE82-CC40-858F-B562473B36BB}">
  <dimension ref="A1:H34"/>
  <sheetViews>
    <sheetView tabSelected="1" zoomScale="133" zoomScaleNormal="133" workbookViewId="0">
      <pane ySplit="4" topLeftCell="A5" activePane="bottomLeft" state="frozenSplit"/>
      <selection pane="bottomLeft" activeCell="A2" sqref="A2"/>
    </sheetView>
  </sheetViews>
  <sheetFormatPr baseColWidth="10" defaultRowHeight="16" x14ac:dyDescent="0.2"/>
  <cols>
    <col min="1" max="1" width="40.83203125" bestFit="1" customWidth="1"/>
    <col min="2" max="2" width="13.6640625" style="5" customWidth="1"/>
    <col min="3" max="3" width="13.6640625" style="35" customWidth="1"/>
    <col min="4" max="4" width="13.6640625" style="5" customWidth="1"/>
    <col min="5" max="5" width="13.6640625" style="35" customWidth="1"/>
    <col min="6" max="6" width="13.6640625" style="5" customWidth="1"/>
  </cols>
  <sheetData>
    <row r="1" spans="1:6" x14ac:dyDescent="0.2">
      <c r="A1" s="1" t="s">
        <v>205</v>
      </c>
      <c r="B1"/>
      <c r="C1"/>
      <c r="D1"/>
      <c r="E1"/>
      <c r="F1"/>
    </row>
    <row r="2" spans="1:6" x14ac:dyDescent="0.2">
      <c r="A2" s="39" t="s">
        <v>222</v>
      </c>
      <c r="B2"/>
      <c r="C2"/>
      <c r="D2"/>
      <c r="E2"/>
      <c r="F2"/>
    </row>
    <row r="3" spans="1:6" x14ac:dyDescent="0.2">
      <c r="A3" s="37"/>
      <c r="B3"/>
      <c r="C3"/>
      <c r="D3"/>
      <c r="E3"/>
      <c r="F3"/>
    </row>
    <row r="4" spans="1:6" x14ac:dyDescent="0.2">
      <c r="B4" s="2" t="s">
        <v>21</v>
      </c>
      <c r="C4" s="36" t="s">
        <v>39</v>
      </c>
      <c r="D4" s="2" t="s">
        <v>20</v>
      </c>
      <c r="E4" s="36" t="s">
        <v>206</v>
      </c>
      <c r="F4" s="2" t="s">
        <v>5</v>
      </c>
    </row>
    <row r="5" spans="1:6" x14ac:dyDescent="0.2">
      <c r="A5" t="s">
        <v>207</v>
      </c>
      <c r="E5" s="35">
        <v>10</v>
      </c>
    </row>
    <row r="6" spans="1:6" x14ac:dyDescent="0.2">
      <c r="A6" t="s">
        <v>208</v>
      </c>
    </row>
    <row r="7" spans="1:6" x14ac:dyDescent="0.2">
      <c r="A7" t="s">
        <v>212</v>
      </c>
    </row>
    <row r="8" spans="1:6" x14ac:dyDescent="0.2">
      <c r="A8" t="s">
        <v>211</v>
      </c>
      <c r="B8" s="5">
        <v>3</v>
      </c>
    </row>
    <row r="9" spans="1:6" x14ac:dyDescent="0.2">
      <c r="A9" t="s">
        <v>210</v>
      </c>
      <c r="E9" s="35">
        <v>3</v>
      </c>
    </row>
    <row r="10" spans="1:6" x14ac:dyDescent="0.2">
      <c r="A10" t="s">
        <v>209</v>
      </c>
    </row>
    <row r="11" spans="1:6" x14ac:dyDescent="0.2">
      <c r="A11" t="s">
        <v>213</v>
      </c>
    </row>
    <row r="12" spans="1:6" x14ac:dyDescent="0.2">
      <c r="A12" t="s">
        <v>214</v>
      </c>
    </row>
    <row r="13" spans="1:6" x14ac:dyDescent="0.2">
      <c r="A13" t="s">
        <v>215</v>
      </c>
      <c r="B13" s="5">
        <v>18</v>
      </c>
      <c r="C13" s="35">
        <v>4</v>
      </c>
      <c r="D13" s="5">
        <v>6</v>
      </c>
      <c r="E13" s="35">
        <v>14</v>
      </c>
      <c r="F13" s="5">
        <v>10</v>
      </c>
    </row>
    <row r="14" spans="1:6" x14ac:dyDescent="0.2">
      <c r="A14" t="s">
        <v>216</v>
      </c>
      <c r="B14" s="5">
        <v>11</v>
      </c>
      <c r="C14" s="35">
        <v>4</v>
      </c>
      <c r="D14" s="5">
        <v>10</v>
      </c>
      <c r="E14" s="35">
        <v>11</v>
      </c>
      <c r="F14" s="5">
        <v>11</v>
      </c>
    </row>
    <row r="15" spans="1:6" x14ac:dyDescent="0.2">
      <c r="A15" t="s">
        <v>217</v>
      </c>
      <c r="B15" s="5">
        <v>3</v>
      </c>
      <c r="C15" s="35">
        <v>1</v>
      </c>
      <c r="D15" s="5">
        <v>3</v>
      </c>
      <c r="E15" s="35">
        <v>2</v>
      </c>
      <c r="F15" s="5">
        <v>5</v>
      </c>
    </row>
    <row r="16" spans="1:6" x14ac:dyDescent="0.2">
      <c r="A16" t="s">
        <v>218</v>
      </c>
      <c r="B16" s="5">
        <v>6</v>
      </c>
      <c r="C16" s="35">
        <v>1</v>
      </c>
      <c r="D16" s="5">
        <v>8</v>
      </c>
      <c r="E16" s="35">
        <v>12</v>
      </c>
      <c r="F16" s="5">
        <v>7</v>
      </c>
    </row>
    <row r="17" spans="1:8" x14ac:dyDescent="0.2">
      <c r="A17" s="37" t="s">
        <v>219</v>
      </c>
      <c r="B17" s="30"/>
      <c r="C17" s="38">
        <v>-1</v>
      </c>
      <c r="D17" s="30">
        <v>-2</v>
      </c>
      <c r="E17" s="38"/>
      <c r="F17" s="30">
        <v>-1</v>
      </c>
    </row>
    <row r="18" spans="1:8" x14ac:dyDescent="0.2">
      <c r="A18" s="37" t="s">
        <v>220</v>
      </c>
      <c r="B18" s="30"/>
      <c r="C18" s="38"/>
      <c r="D18" s="30"/>
      <c r="E18" s="38"/>
      <c r="F18" s="30"/>
    </row>
    <row r="19" spans="1:8" x14ac:dyDescent="0.2">
      <c r="A19" s="37" t="s">
        <v>221</v>
      </c>
      <c r="B19" s="30"/>
      <c r="C19" s="38"/>
      <c r="D19" s="30"/>
      <c r="E19" s="38"/>
      <c r="F19" s="30"/>
    </row>
    <row r="21" spans="1:8" x14ac:dyDescent="0.2">
      <c r="A21" s="40" t="s">
        <v>223</v>
      </c>
      <c r="B21" s="41">
        <f>SUM(B5:B19)</f>
        <v>41</v>
      </c>
      <c r="C21" s="42">
        <f t="shared" ref="C21:F21" si="0">SUM(C5:C19)</f>
        <v>9</v>
      </c>
      <c r="D21" s="41">
        <f t="shared" si="0"/>
        <v>25</v>
      </c>
      <c r="E21" s="42">
        <f t="shared" si="0"/>
        <v>52</v>
      </c>
      <c r="F21" s="41">
        <f t="shared" si="0"/>
        <v>32</v>
      </c>
    </row>
    <row r="23" spans="1:8" x14ac:dyDescent="0.2">
      <c r="A23" s="1" t="s">
        <v>224</v>
      </c>
      <c r="B23" s="5" t="s">
        <v>251</v>
      </c>
      <c r="C23" s="81" t="s">
        <v>225</v>
      </c>
    </row>
    <row r="24" spans="1:8" x14ac:dyDescent="0.2">
      <c r="C24" s="81" t="s">
        <v>226</v>
      </c>
    </row>
    <row r="25" spans="1:8" x14ac:dyDescent="0.2">
      <c r="C25" s="81" t="s">
        <v>227</v>
      </c>
    </row>
    <row r="26" spans="1:8" x14ac:dyDescent="0.2">
      <c r="B26" s="6"/>
    </row>
    <row r="27" spans="1:8" x14ac:dyDescent="0.2">
      <c r="A27" t="s">
        <v>229</v>
      </c>
      <c r="B27" s="5">
        <f>($G$27-B21)/2</f>
        <v>5.5</v>
      </c>
      <c r="C27" s="35">
        <f t="shared" ref="C27:F27" si="1">($G$27-C21)/2</f>
        <v>21.5</v>
      </c>
      <c r="D27" s="5">
        <f t="shared" si="1"/>
        <v>13.5</v>
      </c>
      <c r="E27" s="35">
        <f t="shared" si="1"/>
        <v>0</v>
      </c>
      <c r="F27" s="5">
        <f t="shared" si="1"/>
        <v>10</v>
      </c>
      <c r="G27" s="44">
        <f>MAX(B21:F21)</f>
        <v>52</v>
      </c>
      <c r="H27" s="43" t="s">
        <v>228</v>
      </c>
    </row>
    <row r="28" spans="1:8" x14ac:dyDescent="0.2">
      <c r="A28" t="s">
        <v>230</v>
      </c>
    </row>
    <row r="29" spans="1:8" x14ac:dyDescent="0.2">
      <c r="A29" t="s">
        <v>231</v>
      </c>
    </row>
    <row r="30" spans="1:8" x14ac:dyDescent="0.2">
      <c r="A30" t="s">
        <v>232</v>
      </c>
    </row>
    <row r="32" spans="1:8" x14ac:dyDescent="0.2">
      <c r="A32" s="1" t="s">
        <v>233</v>
      </c>
      <c r="B32" s="2">
        <f>SUM(B27:B30)</f>
        <v>5.5</v>
      </c>
      <c r="C32" s="36">
        <f t="shared" ref="C32:F32" si="2">SUM(C27:C30)</f>
        <v>21.5</v>
      </c>
      <c r="D32" s="2">
        <f t="shared" si="2"/>
        <v>13.5</v>
      </c>
      <c r="E32" s="36">
        <f t="shared" si="2"/>
        <v>0</v>
      </c>
      <c r="F32" s="2">
        <f t="shared" si="2"/>
        <v>10</v>
      </c>
    </row>
    <row r="33" spans="1:6" x14ac:dyDescent="0.2">
      <c r="A33" t="s">
        <v>252</v>
      </c>
      <c r="B33" s="5">
        <v>1</v>
      </c>
      <c r="C33" s="35">
        <v>1</v>
      </c>
      <c r="D33" s="5">
        <v>1</v>
      </c>
      <c r="E33" s="35">
        <v>0.5</v>
      </c>
      <c r="F33" s="5">
        <v>0.5</v>
      </c>
    </row>
    <row r="34" spans="1:6" x14ac:dyDescent="0.2">
      <c r="A34" s="1" t="s">
        <v>234</v>
      </c>
      <c r="B34" s="45">
        <f>B32*B33</f>
        <v>5.5</v>
      </c>
      <c r="C34" s="46">
        <f t="shared" ref="C34:F34" si="3">C32*C33</f>
        <v>21.5</v>
      </c>
      <c r="D34" s="45">
        <f t="shared" si="3"/>
        <v>13.5</v>
      </c>
      <c r="E34" s="46">
        <f t="shared" si="3"/>
        <v>0</v>
      </c>
      <c r="F34" s="45">
        <f t="shared" si="3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3944E-F0D6-E748-B728-029EAE3D1DF9}">
  <dimension ref="A1:P129"/>
  <sheetViews>
    <sheetView zoomScale="133" zoomScaleNormal="133" workbookViewId="0">
      <pane ySplit="3" topLeftCell="A4" activePane="bottomLeft" state="frozenSplit"/>
      <selection pane="bottomLeft"/>
    </sheetView>
  </sheetViews>
  <sheetFormatPr baseColWidth="10" defaultRowHeight="16" x14ac:dyDescent="0.2"/>
  <cols>
    <col min="1" max="1" width="16.6640625" bestFit="1" customWidth="1"/>
    <col min="2" max="2" width="20.6640625" bestFit="1" customWidth="1"/>
    <col min="3" max="3" width="3.6640625" style="12" bestFit="1" customWidth="1"/>
    <col min="4" max="4" width="3.6640625" style="13" customWidth="1"/>
    <col min="5" max="5" width="3.6640625" style="14" bestFit="1" customWidth="1"/>
    <col min="6" max="6" width="3.6640625" style="26" customWidth="1"/>
    <col min="7" max="7" width="3.6640625" style="15" bestFit="1" customWidth="1"/>
    <col min="8" max="8" width="4.83203125" style="26" bestFit="1" customWidth="1"/>
    <col min="9" max="9" width="3.6640625" style="16" bestFit="1" customWidth="1"/>
    <col min="10" max="10" width="3.6640625" style="17" bestFit="1" customWidth="1"/>
    <col min="11" max="11" width="5.6640625" style="24" bestFit="1" customWidth="1"/>
    <col min="12" max="12" width="15.1640625" style="8" bestFit="1" customWidth="1"/>
    <col min="13" max="13" width="28.83203125" style="6" bestFit="1" customWidth="1"/>
    <col min="14" max="15" width="8.6640625" style="5" customWidth="1"/>
    <col min="16" max="16" width="5.1640625" style="3" bestFit="1" customWidth="1"/>
  </cols>
  <sheetData>
    <row r="1" spans="1:16" ht="17" thickBot="1" x14ac:dyDescent="0.25">
      <c r="A1" s="1" t="s">
        <v>45</v>
      </c>
      <c r="B1" s="84" t="s">
        <v>258</v>
      </c>
      <c r="C1" s="85" t="s">
        <v>259</v>
      </c>
      <c r="D1" s="83"/>
      <c r="L1" s="9" t="s">
        <v>181</v>
      </c>
      <c r="M1" s="82" t="s">
        <v>257</v>
      </c>
    </row>
    <row r="2" spans="1:16" x14ac:dyDescent="0.2">
      <c r="C2" s="12">
        <f>SUM(C4:C201)</f>
        <v>33</v>
      </c>
      <c r="D2" s="13">
        <f>SUM(D4:D201)</f>
        <v>24</v>
      </c>
      <c r="E2" s="14">
        <f>SUM(E4:E201)</f>
        <v>44</v>
      </c>
      <c r="G2" s="15">
        <f>SUM(G4:G201)</f>
        <v>16</v>
      </c>
      <c r="I2" s="16">
        <f>SUM(I4:I201)</f>
        <v>2</v>
      </c>
      <c r="J2" s="17">
        <f>SUM(J4:J201)</f>
        <v>6</v>
      </c>
    </row>
    <row r="3" spans="1:16" s="1" customFormat="1" ht="114" x14ac:dyDescent="0.2">
      <c r="A3" s="1" t="s">
        <v>64</v>
      </c>
      <c r="B3" s="1" t="s">
        <v>65</v>
      </c>
      <c r="C3" s="18" t="s">
        <v>57</v>
      </c>
      <c r="D3" s="19" t="s">
        <v>56</v>
      </c>
      <c r="E3" s="20" t="s">
        <v>47</v>
      </c>
      <c r="F3" s="27" t="s">
        <v>256</v>
      </c>
      <c r="G3" s="21" t="s">
        <v>53</v>
      </c>
      <c r="H3" s="27" t="s">
        <v>255</v>
      </c>
      <c r="I3" s="22" t="s">
        <v>0</v>
      </c>
      <c r="J3" s="23" t="s">
        <v>54</v>
      </c>
      <c r="K3" s="25" t="s">
        <v>254</v>
      </c>
      <c r="L3" s="10" t="s">
        <v>66</v>
      </c>
      <c r="M3" s="7" t="s">
        <v>182</v>
      </c>
      <c r="N3" s="2"/>
      <c r="O3" s="2"/>
      <c r="P3" s="4"/>
    </row>
    <row r="4" spans="1:16" x14ac:dyDescent="0.2">
      <c r="A4" t="s">
        <v>55</v>
      </c>
      <c r="B4" t="s">
        <v>31</v>
      </c>
      <c r="C4" s="12">
        <v>1</v>
      </c>
      <c r="L4" s="8" t="s">
        <v>50</v>
      </c>
    </row>
    <row r="5" spans="1:16" x14ac:dyDescent="0.2">
      <c r="A5" t="s">
        <v>58</v>
      </c>
      <c r="B5" t="s">
        <v>31</v>
      </c>
      <c r="E5" s="14">
        <v>1</v>
      </c>
      <c r="L5" s="8" t="s">
        <v>50</v>
      </c>
    </row>
    <row r="6" spans="1:16" x14ac:dyDescent="0.2">
      <c r="A6" t="s">
        <v>52</v>
      </c>
      <c r="B6" t="s">
        <v>31</v>
      </c>
      <c r="D6" s="13">
        <v>1</v>
      </c>
      <c r="E6" s="14">
        <v>1</v>
      </c>
      <c r="K6" s="24" t="s">
        <v>169</v>
      </c>
      <c r="L6" s="8" t="s">
        <v>50</v>
      </c>
    </row>
    <row r="7" spans="1:16" x14ac:dyDescent="0.2">
      <c r="A7" t="s">
        <v>51</v>
      </c>
      <c r="B7" t="s">
        <v>31</v>
      </c>
      <c r="C7" s="12">
        <v>1</v>
      </c>
      <c r="L7" s="8" t="s">
        <v>50</v>
      </c>
    </row>
    <row r="8" spans="1:16" x14ac:dyDescent="0.2">
      <c r="A8" t="s">
        <v>46</v>
      </c>
      <c r="B8" t="s">
        <v>10</v>
      </c>
      <c r="D8" s="13">
        <v>1</v>
      </c>
      <c r="I8" s="16">
        <v>1</v>
      </c>
      <c r="L8" s="8" t="s">
        <v>10</v>
      </c>
    </row>
    <row r="9" spans="1:16" x14ac:dyDescent="0.2">
      <c r="A9" t="s">
        <v>59</v>
      </c>
      <c r="B9" t="s">
        <v>26</v>
      </c>
      <c r="J9" s="17">
        <v>1</v>
      </c>
      <c r="K9" s="24" t="s">
        <v>174</v>
      </c>
      <c r="L9" s="8" t="s">
        <v>26</v>
      </c>
    </row>
    <row r="10" spans="1:16" x14ac:dyDescent="0.2">
      <c r="A10" t="s">
        <v>26</v>
      </c>
      <c r="B10" t="s">
        <v>26</v>
      </c>
      <c r="D10" s="13">
        <v>1</v>
      </c>
      <c r="L10" s="8" t="s">
        <v>26</v>
      </c>
    </row>
    <row r="11" spans="1:16" x14ac:dyDescent="0.2">
      <c r="A11" t="s">
        <v>63</v>
      </c>
      <c r="B11" t="s">
        <v>11</v>
      </c>
      <c r="C11" s="12">
        <v>1</v>
      </c>
      <c r="L11" s="8" t="s">
        <v>11</v>
      </c>
    </row>
    <row r="12" spans="1:16" x14ac:dyDescent="0.2">
      <c r="A12" t="s">
        <v>30</v>
      </c>
      <c r="B12" t="s">
        <v>30</v>
      </c>
      <c r="I12" s="16">
        <v>1</v>
      </c>
      <c r="L12" s="8" t="s">
        <v>30</v>
      </c>
      <c r="M12" s="6" t="s">
        <v>142</v>
      </c>
    </row>
    <row r="13" spans="1:16" x14ac:dyDescent="0.2">
      <c r="A13" t="s">
        <v>71</v>
      </c>
      <c r="B13" t="s">
        <v>12</v>
      </c>
      <c r="E13" s="14">
        <v>1</v>
      </c>
      <c r="L13" s="8" t="s">
        <v>12</v>
      </c>
    </row>
    <row r="14" spans="1:16" x14ac:dyDescent="0.2">
      <c r="A14" t="s">
        <v>49</v>
      </c>
      <c r="B14" t="s">
        <v>3</v>
      </c>
      <c r="I14" s="16">
        <v>1</v>
      </c>
      <c r="L14" s="8" t="s">
        <v>4</v>
      </c>
    </row>
    <row r="15" spans="1:16" x14ac:dyDescent="0.2">
      <c r="A15" t="s">
        <v>48</v>
      </c>
      <c r="B15" t="s">
        <v>3</v>
      </c>
      <c r="E15" s="14">
        <v>1</v>
      </c>
      <c r="L15" s="8" t="s">
        <v>4</v>
      </c>
    </row>
    <row r="16" spans="1:16" x14ac:dyDescent="0.2">
      <c r="A16" t="s">
        <v>67</v>
      </c>
      <c r="B16" t="s">
        <v>2</v>
      </c>
      <c r="G16" s="15">
        <v>1</v>
      </c>
      <c r="L16" s="8" t="s">
        <v>4</v>
      </c>
    </row>
    <row r="17" spans="1:12" x14ac:dyDescent="0.2">
      <c r="A17" t="s">
        <v>69</v>
      </c>
      <c r="B17" t="s">
        <v>14</v>
      </c>
      <c r="E17" s="14">
        <v>1</v>
      </c>
      <c r="L17" s="8" t="s">
        <v>4</v>
      </c>
    </row>
    <row r="18" spans="1:12" x14ac:dyDescent="0.2">
      <c r="A18" t="s">
        <v>68</v>
      </c>
      <c r="B18" t="s">
        <v>14</v>
      </c>
      <c r="C18" s="12">
        <v>1</v>
      </c>
      <c r="E18" s="14">
        <v>1</v>
      </c>
      <c r="K18" s="24" t="s">
        <v>167</v>
      </c>
      <c r="L18" s="8" t="s">
        <v>4</v>
      </c>
    </row>
    <row r="19" spans="1:12" x14ac:dyDescent="0.2">
      <c r="A19" t="s">
        <v>179</v>
      </c>
      <c r="B19" t="s">
        <v>14</v>
      </c>
      <c r="K19" s="24" t="s">
        <v>169</v>
      </c>
      <c r="L19" s="8" t="s">
        <v>4</v>
      </c>
    </row>
    <row r="20" spans="1:12" x14ac:dyDescent="0.2">
      <c r="A20" t="s">
        <v>70</v>
      </c>
      <c r="B20" t="s">
        <v>14</v>
      </c>
      <c r="I20" s="16">
        <v>1</v>
      </c>
      <c r="L20" s="8" t="s">
        <v>4</v>
      </c>
    </row>
    <row r="21" spans="1:12" x14ac:dyDescent="0.2">
      <c r="A21" t="s">
        <v>96</v>
      </c>
      <c r="B21" t="s">
        <v>15</v>
      </c>
      <c r="D21" s="13">
        <v>1</v>
      </c>
      <c r="L21" s="8" t="s">
        <v>4</v>
      </c>
    </row>
    <row r="22" spans="1:12" x14ac:dyDescent="0.2">
      <c r="A22" t="s">
        <v>97</v>
      </c>
      <c r="B22" t="s">
        <v>15</v>
      </c>
      <c r="E22" s="14">
        <v>1</v>
      </c>
      <c r="L22" s="8" t="s">
        <v>4</v>
      </c>
    </row>
    <row r="23" spans="1:12" x14ac:dyDescent="0.2">
      <c r="A23" t="s">
        <v>107</v>
      </c>
      <c r="B23" t="s">
        <v>107</v>
      </c>
      <c r="H23" s="26" t="s">
        <v>167</v>
      </c>
      <c r="L23" s="8" t="s">
        <v>4</v>
      </c>
    </row>
    <row r="24" spans="1:12" x14ac:dyDescent="0.2">
      <c r="A24" t="s">
        <v>1</v>
      </c>
      <c r="B24" t="s">
        <v>1</v>
      </c>
      <c r="E24" s="14">
        <v>1</v>
      </c>
      <c r="L24" s="8" t="s">
        <v>4</v>
      </c>
    </row>
    <row r="25" spans="1:12" x14ac:dyDescent="0.2">
      <c r="A25" t="s">
        <v>138</v>
      </c>
      <c r="B25" t="s">
        <v>16</v>
      </c>
      <c r="E25" s="14">
        <v>1</v>
      </c>
      <c r="L25" s="8" t="s">
        <v>4</v>
      </c>
    </row>
    <row r="26" spans="1:12" x14ac:dyDescent="0.2">
      <c r="A26" t="s">
        <v>143</v>
      </c>
      <c r="B26" t="s">
        <v>13</v>
      </c>
      <c r="D26" s="13">
        <v>1</v>
      </c>
      <c r="I26" s="16">
        <v>-1</v>
      </c>
      <c r="L26" s="8" t="s">
        <v>4</v>
      </c>
    </row>
    <row r="27" spans="1:12" x14ac:dyDescent="0.2">
      <c r="A27" t="s">
        <v>144</v>
      </c>
      <c r="B27" t="s">
        <v>13</v>
      </c>
      <c r="C27" s="12">
        <v>1</v>
      </c>
      <c r="I27" s="16">
        <v>-1</v>
      </c>
      <c r="L27" s="8" t="s">
        <v>4</v>
      </c>
    </row>
    <row r="28" spans="1:12" x14ac:dyDescent="0.2">
      <c r="A28" t="s">
        <v>145</v>
      </c>
      <c r="B28" t="s">
        <v>13</v>
      </c>
      <c r="C28" s="12">
        <v>2</v>
      </c>
      <c r="E28" s="14">
        <v>1</v>
      </c>
      <c r="I28" s="16">
        <v>-1</v>
      </c>
      <c r="J28" s="17">
        <v>1</v>
      </c>
      <c r="L28" s="8" t="s">
        <v>4</v>
      </c>
    </row>
    <row r="29" spans="1:12" x14ac:dyDescent="0.2">
      <c r="A29" t="s">
        <v>146</v>
      </c>
      <c r="B29" t="s">
        <v>13</v>
      </c>
      <c r="D29" s="13">
        <v>1</v>
      </c>
      <c r="H29" s="26" t="s">
        <v>168</v>
      </c>
      <c r="I29" s="16">
        <v>-1</v>
      </c>
      <c r="L29" s="8" t="s">
        <v>4</v>
      </c>
    </row>
    <row r="30" spans="1:12" x14ac:dyDescent="0.2">
      <c r="A30" t="s">
        <v>82</v>
      </c>
      <c r="B30" t="s">
        <v>17</v>
      </c>
      <c r="C30" s="12">
        <v>1</v>
      </c>
      <c r="L30" s="8" t="s">
        <v>17</v>
      </c>
    </row>
    <row r="31" spans="1:12" x14ac:dyDescent="0.2">
      <c r="A31" t="s">
        <v>85</v>
      </c>
      <c r="B31" t="s">
        <v>17</v>
      </c>
      <c r="E31" s="14">
        <v>1</v>
      </c>
      <c r="L31" s="8" t="s">
        <v>17</v>
      </c>
    </row>
    <row r="32" spans="1:12" x14ac:dyDescent="0.2">
      <c r="A32" t="s">
        <v>86</v>
      </c>
      <c r="B32" t="s">
        <v>17</v>
      </c>
      <c r="C32" s="12">
        <v>1</v>
      </c>
      <c r="L32" s="8" t="s">
        <v>17</v>
      </c>
    </row>
    <row r="33" spans="1:13" x14ac:dyDescent="0.2">
      <c r="A33" t="s">
        <v>87</v>
      </c>
      <c r="B33" t="s">
        <v>17</v>
      </c>
      <c r="C33" s="12">
        <v>1</v>
      </c>
      <c r="I33" s="16">
        <v>1</v>
      </c>
      <c r="L33" s="8" t="s">
        <v>17</v>
      </c>
    </row>
    <row r="34" spans="1:13" x14ac:dyDescent="0.2">
      <c r="A34" t="s">
        <v>84</v>
      </c>
      <c r="B34" t="s">
        <v>17</v>
      </c>
      <c r="E34" s="14">
        <v>1</v>
      </c>
      <c r="L34" s="8" t="s">
        <v>17</v>
      </c>
    </row>
    <row r="35" spans="1:13" x14ac:dyDescent="0.2">
      <c r="A35" t="s">
        <v>83</v>
      </c>
      <c r="B35" t="s">
        <v>17</v>
      </c>
      <c r="D35" s="13">
        <v>1</v>
      </c>
      <c r="K35" s="24" t="s">
        <v>169</v>
      </c>
      <c r="L35" s="8" t="s">
        <v>17</v>
      </c>
    </row>
    <row r="36" spans="1:13" x14ac:dyDescent="0.2">
      <c r="A36" t="s">
        <v>88</v>
      </c>
      <c r="B36" t="s">
        <v>40</v>
      </c>
      <c r="I36" s="16">
        <v>1</v>
      </c>
      <c r="L36" s="8" t="s">
        <v>17</v>
      </c>
      <c r="M36" s="6" t="s">
        <v>199</v>
      </c>
    </row>
    <row r="37" spans="1:13" x14ac:dyDescent="0.2">
      <c r="A37" t="s">
        <v>6</v>
      </c>
      <c r="B37" t="s">
        <v>6</v>
      </c>
      <c r="E37" s="14">
        <v>1</v>
      </c>
      <c r="L37" s="8" t="s">
        <v>17</v>
      </c>
    </row>
    <row r="38" spans="1:13" x14ac:dyDescent="0.2">
      <c r="A38" t="s">
        <v>93</v>
      </c>
      <c r="B38" t="s">
        <v>21</v>
      </c>
      <c r="D38" s="13">
        <v>1</v>
      </c>
      <c r="E38" s="14">
        <v>1</v>
      </c>
      <c r="H38" s="26" t="s">
        <v>166</v>
      </c>
      <c r="I38" s="16">
        <v>-1</v>
      </c>
      <c r="J38" s="17">
        <v>1</v>
      </c>
      <c r="L38" s="11" t="s">
        <v>21</v>
      </c>
    </row>
    <row r="39" spans="1:13" x14ac:dyDescent="0.2">
      <c r="A39" t="s">
        <v>94</v>
      </c>
      <c r="B39" t="s">
        <v>21</v>
      </c>
      <c r="C39" s="12">
        <v>1</v>
      </c>
      <c r="L39" s="11" t="s">
        <v>21</v>
      </c>
    </row>
    <row r="40" spans="1:13" x14ac:dyDescent="0.2">
      <c r="A40" t="s">
        <v>91</v>
      </c>
      <c r="B40" t="s">
        <v>21</v>
      </c>
      <c r="C40" s="12">
        <v>2</v>
      </c>
      <c r="E40" s="14">
        <v>1</v>
      </c>
      <c r="I40" s="16">
        <v>-1</v>
      </c>
      <c r="K40" s="24" t="s">
        <v>167</v>
      </c>
      <c r="L40" s="11" t="s">
        <v>21</v>
      </c>
    </row>
    <row r="41" spans="1:13" x14ac:dyDescent="0.2">
      <c r="A41" t="s">
        <v>92</v>
      </c>
      <c r="B41" t="s">
        <v>21</v>
      </c>
      <c r="C41" s="12">
        <v>1</v>
      </c>
      <c r="I41" s="16">
        <v>-1</v>
      </c>
      <c r="L41" s="11" t="s">
        <v>21</v>
      </c>
    </row>
    <row r="42" spans="1:13" x14ac:dyDescent="0.2">
      <c r="A42" t="s">
        <v>89</v>
      </c>
      <c r="B42" t="s">
        <v>21</v>
      </c>
      <c r="C42" s="12">
        <v>1</v>
      </c>
      <c r="L42" s="11" t="s">
        <v>21</v>
      </c>
    </row>
    <row r="43" spans="1:13" x14ac:dyDescent="0.2">
      <c r="A43" t="s">
        <v>90</v>
      </c>
      <c r="B43" t="s">
        <v>21</v>
      </c>
      <c r="D43" s="13">
        <v>1</v>
      </c>
      <c r="E43" s="14">
        <v>1</v>
      </c>
      <c r="L43" s="11" t="s">
        <v>21</v>
      </c>
    </row>
    <row r="44" spans="1:13" x14ac:dyDescent="0.2">
      <c r="A44" t="s">
        <v>95</v>
      </c>
      <c r="B44" t="s">
        <v>33</v>
      </c>
      <c r="E44" s="14">
        <v>1</v>
      </c>
      <c r="L44" s="8" t="s">
        <v>33</v>
      </c>
    </row>
    <row r="45" spans="1:13" x14ac:dyDescent="0.2">
      <c r="A45" t="s">
        <v>98</v>
      </c>
      <c r="B45" t="s">
        <v>37</v>
      </c>
      <c r="G45" s="15">
        <v>1</v>
      </c>
      <c r="L45" s="8" t="s">
        <v>37</v>
      </c>
    </row>
    <row r="46" spans="1:13" x14ac:dyDescent="0.2">
      <c r="A46" t="s">
        <v>99</v>
      </c>
      <c r="B46" t="s">
        <v>34</v>
      </c>
      <c r="C46" s="12">
        <v>1</v>
      </c>
      <c r="L46" s="8" t="s">
        <v>34</v>
      </c>
    </row>
    <row r="47" spans="1:13" x14ac:dyDescent="0.2">
      <c r="A47" t="s">
        <v>100</v>
      </c>
      <c r="B47" t="s">
        <v>34</v>
      </c>
      <c r="D47" s="13">
        <v>1</v>
      </c>
      <c r="E47" s="14">
        <v>1</v>
      </c>
      <c r="K47" s="24" t="s">
        <v>169</v>
      </c>
      <c r="L47" s="8" t="s">
        <v>34</v>
      </c>
      <c r="M47" s="6" t="s">
        <v>184</v>
      </c>
    </row>
    <row r="48" spans="1:13" x14ac:dyDescent="0.2">
      <c r="A48" t="s">
        <v>101</v>
      </c>
      <c r="B48" t="s">
        <v>34</v>
      </c>
      <c r="C48" s="12">
        <v>1</v>
      </c>
      <c r="L48" s="8" t="s">
        <v>34</v>
      </c>
    </row>
    <row r="49" spans="1:13" x14ac:dyDescent="0.2">
      <c r="A49" t="s">
        <v>109</v>
      </c>
      <c r="B49" t="s">
        <v>108</v>
      </c>
      <c r="H49" s="26" t="s">
        <v>167</v>
      </c>
      <c r="L49" s="8" t="s">
        <v>34</v>
      </c>
    </row>
    <row r="50" spans="1:13" x14ac:dyDescent="0.2">
      <c r="A50" t="s">
        <v>44</v>
      </c>
      <c r="B50" t="s">
        <v>39</v>
      </c>
      <c r="I50" s="16">
        <v>1</v>
      </c>
      <c r="L50" s="8" t="s">
        <v>39</v>
      </c>
    </row>
    <row r="51" spans="1:13" x14ac:dyDescent="0.2">
      <c r="A51" t="s">
        <v>102</v>
      </c>
      <c r="B51" t="s">
        <v>39</v>
      </c>
      <c r="E51" s="14">
        <v>1</v>
      </c>
      <c r="L51" s="8" t="s">
        <v>39</v>
      </c>
    </row>
    <row r="52" spans="1:13" x14ac:dyDescent="0.2">
      <c r="A52" t="s">
        <v>187</v>
      </c>
      <c r="B52" t="s">
        <v>39</v>
      </c>
      <c r="I52" s="16">
        <v>-1</v>
      </c>
      <c r="L52" s="8" t="s">
        <v>39</v>
      </c>
    </row>
    <row r="53" spans="1:13" x14ac:dyDescent="0.2">
      <c r="A53" t="s">
        <v>104</v>
      </c>
      <c r="B53" t="s">
        <v>39</v>
      </c>
      <c r="C53" s="12">
        <v>2</v>
      </c>
      <c r="I53" s="16">
        <v>-1</v>
      </c>
      <c r="J53" s="17">
        <v>1</v>
      </c>
      <c r="L53" s="8" t="s">
        <v>39</v>
      </c>
    </row>
    <row r="54" spans="1:13" x14ac:dyDescent="0.2">
      <c r="A54" t="s">
        <v>103</v>
      </c>
      <c r="B54" t="s">
        <v>39</v>
      </c>
      <c r="D54" s="13">
        <v>2</v>
      </c>
      <c r="H54" s="26" t="s">
        <v>167</v>
      </c>
      <c r="I54" s="16">
        <v>-1</v>
      </c>
      <c r="L54" s="8" t="s">
        <v>39</v>
      </c>
    </row>
    <row r="55" spans="1:13" x14ac:dyDescent="0.2">
      <c r="A55" t="s">
        <v>105</v>
      </c>
      <c r="B55" t="s">
        <v>106</v>
      </c>
      <c r="J55" s="17">
        <v>1</v>
      </c>
      <c r="L55" s="8" t="s">
        <v>39</v>
      </c>
    </row>
    <row r="56" spans="1:13" x14ac:dyDescent="0.2">
      <c r="A56" t="s">
        <v>43</v>
      </c>
      <c r="B56" t="s">
        <v>106</v>
      </c>
      <c r="I56" s="16">
        <v>1</v>
      </c>
      <c r="L56" s="8" t="s">
        <v>39</v>
      </c>
    </row>
    <row r="57" spans="1:13" x14ac:dyDescent="0.2">
      <c r="A57" t="s">
        <v>110</v>
      </c>
      <c r="B57" t="s">
        <v>41</v>
      </c>
      <c r="G57" s="15">
        <v>1</v>
      </c>
      <c r="L57" s="8" t="s">
        <v>41</v>
      </c>
    </row>
    <row r="58" spans="1:13" x14ac:dyDescent="0.2">
      <c r="A58" t="s">
        <v>75</v>
      </c>
      <c r="B58" t="s">
        <v>19</v>
      </c>
      <c r="C58" s="12">
        <v>1</v>
      </c>
      <c r="E58" s="14">
        <v>1</v>
      </c>
      <c r="L58" s="8" t="s">
        <v>18</v>
      </c>
    </row>
    <row r="59" spans="1:13" x14ac:dyDescent="0.2">
      <c r="A59" t="s">
        <v>25</v>
      </c>
      <c r="B59" t="s">
        <v>25</v>
      </c>
      <c r="E59" s="14">
        <v>1</v>
      </c>
      <c r="L59" s="8" t="s">
        <v>25</v>
      </c>
      <c r="M59" s="6" t="s">
        <v>180</v>
      </c>
    </row>
    <row r="60" spans="1:13" x14ac:dyDescent="0.2">
      <c r="A60" t="s">
        <v>112</v>
      </c>
      <c r="B60" t="s">
        <v>42</v>
      </c>
      <c r="G60" s="15">
        <v>1</v>
      </c>
      <c r="L60" s="8" t="s">
        <v>25</v>
      </c>
    </row>
    <row r="61" spans="1:13" x14ac:dyDescent="0.2">
      <c r="A61" t="s">
        <v>170</v>
      </c>
      <c r="B61" t="s">
        <v>42</v>
      </c>
      <c r="H61" s="26" t="s">
        <v>168</v>
      </c>
      <c r="L61" s="8" t="s">
        <v>25</v>
      </c>
    </row>
    <row r="62" spans="1:13" x14ac:dyDescent="0.2">
      <c r="A62" t="s">
        <v>113</v>
      </c>
      <c r="B62" t="s">
        <v>113</v>
      </c>
      <c r="H62" s="26" t="s">
        <v>169</v>
      </c>
      <c r="L62" s="8" t="s">
        <v>113</v>
      </c>
    </row>
    <row r="63" spans="1:13" x14ac:dyDescent="0.2">
      <c r="A63" t="s">
        <v>114</v>
      </c>
      <c r="B63" t="s">
        <v>22</v>
      </c>
      <c r="E63" s="14">
        <v>1</v>
      </c>
      <c r="L63" s="8" t="s">
        <v>22</v>
      </c>
    </row>
    <row r="64" spans="1:13" x14ac:dyDescent="0.2">
      <c r="A64" t="s">
        <v>111</v>
      </c>
      <c r="B64" t="s">
        <v>36</v>
      </c>
      <c r="G64" s="15">
        <v>1</v>
      </c>
      <c r="L64" s="8" t="s">
        <v>35</v>
      </c>
    </row>
    <row r="65" spans="1:13" x14ac:dyDescent="0.2">
      <c r="A65" t="s">
        <v>116</v>
      </c>
      <c r="B65" t="s">
        <v>35</v>
      </c>
      <c r="E65" s="14">
        <v>1</v>
      </c>
      <c r="L65" s="8" t="s">
        <v>35</v>
      </c>
    </row>
    <row r="66" spans="1:13" x14ac:dyDescent="0.2">
      <c r="A66" t="s">
        <v>115</v>
      </c>
      <c r="B66" t="s">
        <v>35</v>
      </c>
      <c r="D66" s="13">
        <v>1</v>
      </c>
      <c r="L66" s="8" t="s">
        <v>35</v>
      </c>
    </row>
    <row r="67" spans="1:13" x14ac:dyDescent="0.2">
      <c r="A67" t="s">
        <v>78</v>
      </c>
      <c r="B67" t="s">
        <v>19</v>
      </c>
      <c r="E67" s="14">
        <v>1</v>
      </c>
      <c r="L67" s="8" t="s">
        <v>80</v>
      </c>
    </row>
    <row r="68" spans="1:13" x14ac:dyDescent="0.2">
      <c r="A68" t="s">
        <v>117</v>
      </c>
      <c r="B68" t="s">
        <v>9</v>
      </c>
      <c r="E68" s="14">
        <v>1</v>
      </c>
      <c r="L68" s="8" t="s">
        <v>9</v>
      </c>
    </row>
    <row r="69" spans="1:13" x14ac:dyDescent="0.2">
      <c r="A69" t="s">
        <v>28</v>
      </c>
      <c r="B69" t="s">
        <v>28</v>
      </c>
      <c r="E69" s="14">
        <v>1</v>
      </c>
      <c r="L69" s="8" t="s">
        <v>28</v>
      </c>
    </row>
    <row r="70" spans="1:13" x14ac:dyDescent="0.2">
      <c r="A70" t="s">
        <v>29</v>
      </c>
      <c r="B70" t="s">
        <v>29</v>
      </c>
      <c r="G70" s="15">
        <v>1</v>
      </c>
      <c r="L70" s="8" t="s">
        <v>29</v>
      </c>
      <c r="M70" s="6" t="s">
        <v>183</v>
      </c>
    </row>
    <row r="71" spans="1:13" x14ac:dyDescent="0.2">
      <c r="A71" t="s">
        <v>129</v>
      </c>
      <c r="B71" t="s">
        <v>20</v>
      </c>
      <c r="G71" s="15">
        <v>2</v>
      </c>
      <c r="L71" s="8" t="s">
        <v>20</v>
      </c>
    </row>
    <row r="72" spans="1:13" x14ac:dyDescent="0.2">
      <c r="A72" t="s">
        <v>125</v>
      </c>
      <c r="B72" t="s">
        <v>20</v>
      </c>
      <c r="C72" s="12">
        <v>1</v>
      </c>
      <c r="E72" s="14">
        <v>1</v>
      </c>
      <c r="L72" s="8" t="s">
        <v>20</v>
      </c>
    </row>
    <row r="73" spans="1:13" x14ac:dyDescent="0.2">
      <c r="A73" t="s">
        <v>126</v>
      </c>
      <c r="B73" t="s">
        <v>20</v>
      </c>
      <c r="D73" s="13">
        <v>1</v>
      </c>
      <c r="L73" s="8" t="s">
        <v>20</v>
      </c>
    </row>
    <row r="74" spans="1:13" x14ac:dyDescent="0.2">
      <c r="A74" t="s">
        <v>130</v>
      </c>
      <c r="B74" t="s">
        <v>20</v>
      </c>
      <c r="F74" s="26" t="s">
        <v>166</v>
      </c>
      <c r="L74" s="8" t="s">
        <v>20</v>
      </c>
    </row>
    <row r="75" spans="1:13" x14ac:dyDescent="0.2">
      <c r="A75" t="s">
        <v>177</v>
      </c>
      <c r="B75" t="s">
        <v>20</v>
      </c>
      <c r="K75" s="24" t="s">
        <v>169</v>
      </c>
      <c r="L75" s="8" t="s">
        <v>20</v>
      </c>
    </row>
    <row r="76" spans="1:13" x14ac:dyDescent="0.2">
      <c r="A76" t="s">
        <v>120</v>
      </c>
      <c r="B76" t="s">
        <v>20</v>
      </c>
      <c r="C76" s="12">
        <v>1</v>
      </c>
      <c r="L76" s="8" t="s">
        <v>20</v>
      </c>
    </row>
    <row r="77" spans="1:13" x14ac:dyDescent="0.2">
      <c r="A77" t="s">
        <v>123</v>
      </c>
      <c r="B77" t="s">
        <v>20</v>
      </c>
      <c r="I77" s="16">
        <v>1</v>
      </c>
      <c r="L77" s="8" t="s">
        <v>20</v>
      </c>
    </row>
    <row r="78" spans="1:13" x14ac:dyDescent="0.2">
      <c r="A78" t="s">
        <v>122</v>
      </c>
      <c r="B78" t="s">
        <v>20</v>
      </c>
      <c r="E78" s="14">
        <v>1</v>
      </c>
      <c r="L78" s="8" t="s">
        <v>20</v>
      </c>
    </row>
    <row r="79" spans="1:13" x14ac:dyDescent="0.2">
      <c r="A79" t="s">
        <v>128</v>
      </c>
      <c r="B79" t="s">
        <v>20</v>
      </c>
      <c r="G79" s="15">
        <v>1</v>
      </c>
      <c r="L79" s="8" t="s">
        <v>20</v>
      </c>
    </row>
    <row r="80" spans="1:13" x14ac:dyDescent="0.2">
      <c r="A80" t="s">
        <v>121</v>
      </c>
      <c r="B80" t="s">
        <v>20</v>
      </c>
      <c r="D80" s="13">
        <v>1</v>
      </c>
      <c r="L80" s="8" t="s">
        <v>20</v>
      </c>
    </row>
    <row r="81" spans="1:13" x14ac:dyDescent="0.2">
      <c r="A81" t="s">
        <v>134</v>
      </c>
      <c r="B81" t="s">
        <v>20</v>
      </c>
      <c r="E81" s="14">
        <v>1</v>
      </c>
      <c r="L81" s="8" t="s">
        <v>20</v>
      </c>
    </row>
    <row r="82" spans="1:13" x14ac:dyDescent="0.2">
      <c r="A82" t="s">
        <v>133</v>
      </c>
      <c r="B82" t="s">
        <v>20</v>
      </c>
      <c r="D82" s="13">
        <v>1</v>
      </c>
      <c r="H82" s="26" t="s">
        <v>168</v>
      </c>
      <c r="I82" s="16">
        <v>1</v>
      </c>
      <c r="L82" s="8" t="s">
        <v>20</v>
      </c>
    </row>
    <row r="83" spans="1:13" x14ac:dyDescent="0.2">
      <c r="A83" t="s">
        <v>178</v>
      </c>
      <c r="B83" t="s">
        <v>20</v>
      </c>
      <c r="K83" s="24" t="s">
        <v>173</v>
      </c>
      <c r="L83" s="8" t="s">
        <v>20</v>
      </c>
    </row>
    <row r="84" spans="1:13" x14ac:dyDescent="0.2">
      <c r="A84" t="s">
        <v>131</v>
      </c>
      <c r="B84" t="s">
        <v>20</v>
      </c>
      <c r="F84" s="26" t="s">
        <v>169</v>
      </c>
      <c r="L84" s="8" t="s">
        <v>20</v>
      </c>
    </row>
    <row r="85" spans="1:13" x14ac:dyDescent="0.2">
      <c r="A85" t="s">
        <v>124</v>
      </c>
      <c r="B85" t="s">
        <v>20</v>
      </c>
      <c r="C85" s="12">
        <v>1</v>
      </c>
      <c r="L85" s="8" t="s">
        <v>20</v>
      </c>
    </row>
    <row r="86" spans="1:13" x14ac:dyDescent="0.2">
      <c r="A86" t="s">
        <v>119</v>
      </c>
      <c r="B86" t="s">
        <v>20</v>
      </c>
      <c r="C86" s="12">
        <v>1</v>
      </c>
      <c r="L86" s="8" t="s">
        <v>20</v>
      </c>
    </row>
    <row r="87" spans="1:13" x14ac:dyDescent="0.2">
      <c r="A87" t="s">
        <v>132</v>
      </c>
      <c r="B87" t="s">
        <v>20</v>
      </c>
      <c r="C87" s="12">
        <v>1</v>
      </c>
      <c r="E87" s="14">
        <v>1</v>
      </c>
      <c r="L87" s="8" t="s">
        <v>20</v>
      </c>
    </row>
    <row r="88" spans="1:13" x14ac:dyDescent="0.2">
      <c r="A88" t="s">
        <v>135</v>
      </c>
      <c r="B88" t="s">
        <v>20</v>
      </c>
      <c r="E88" s="14">
        <v>1</v>
      </c>
      <c r="K88" s="24" t="s">
        <v>167</v>
      </c>
      <c r="L88" s="8" t="s">
        <v>20</v>
      </c>
    </row>
    <row r="89" spans="1:13" x14ac:dyDescent="0.2">
      <c r="A89" t="s">
        <v>127</v>
      </c>
      <c r="B89" t="s">
        <v>20</v>
      </c>
      <c r="C89" s="12">
        <v>1</v>
      </c>
      <c r="L89" s="8" t="s">
        <v>20</v>
      </c>
    </row>
    <row r="90" spans="1:13" x14ac:dyDescent="0.2">
      <c r="A90" t="s">
        <v>136</v>
      </c>
      <c r="B90" t="s">
        <v>20</v>
      </c>
      <c r="E90" s="14">
        <v>1</v>
      </c>
      <c r="L90" s="8" t="s">
        <v>20</v>
      </c>
    </row>
    <row r="91" spans="1:13" x14ac:dyDescent="0.2">
      <c r="A91" t="s">
        <v>24</v>
      </c>
      <c r="B91" t="s">
        <v>20</v>
      </c>
      <c r="D91" s="13">
        <v>1</v>
      </c>
      <c r="L91" s="8" t="s">
        <v>20</v>
      </c>
    </row>
    <row r="92" spans="1:13" x14ac:dyDescent="0.2">
      <c r="A92" t="s">
        <v>38</v>
      </c>
      <c r="B92" t="s">
        <v>38</v>
      </c>
      <c r="G92" s="15">
        <v>1</v>
      </c>
      <c r="H92" s="26" t="s">
        <v>169</v>
      </c>
      <c r="L92" s="8" t="s">
        <v>38</v>
      </c>
    </row>
    <row r="93" spans="1:13" x14ac:dyDescent="0.2">
      <c r="A93" t="s">
        <v>137</v>
      </c>
      <c r="B93" t="s">
        <v>32</v>
      </c>
      <c r="E93" s="14">
        <v>1</v>
      </c>
      <c r="L93" s="8" t="s">
        <v>32</v>
      </c>
    </row>
    <row r="94" spans="1:13" x14ac:dyDescent="0.2">
      <c r="A94" t="s">
        <v>139</v>
      </c>
      <c r="B94" t="s">
        <v>27</v>
      </c>
      <c r="E94" s="14">
        <v>1</v>
      </c>
      <c r="L94" s="8" t="s">
        <v>27</v>
      </c>
    </row>
    <row r="95" spans="1:13" x14ac:dyDescent="0.2">
      <c r="A95" t="s">
        <v>140</v>
      </c>
      <c r="B95" t="s">
        <v>27</v>
      </c>
      <c r="D95" s="13">
        <v>1</v>
      </c>
      <c r="I95" s="16">
        <v>-1</v>
      </c>
      <c r="L95" s="8" t="s">
        <v>27</v>
      </c>
    </row>
    <row r="96" spans="1:13" x14ac:dyDescent="0.2">
      <c r="A96" t="s">
        <v>141</v>
      </c>
      <c r="B96" t="s">
        <v>23</v>
      </c>
      <c r="E96" s="14">
        <v>1</v>
      </c>
      <c r="L96" s="8" t="s">
        <v>23</v>
      </c>
      <c r="M96" s="6" t="s">
        <v>180</v>
      </c>
    </row>
    <row r="97" spans="1:13" x14ac:dyDescent="0.2">
      <c r="A97" t="s">
        <v>118</v>
      </c>
      <c r="B97" t="s">
        <v>7</v>
      </c>
      <c r="E97" s="14">
        <v>1</v>
      </c>
      <c r="L97" s="8" t="s">
        <v>5</v>
      </c>
    </row>
    <row r="98" spans="1:13" x14ac:dyDescent="0.2">
      <c r="A98" t="s">
        <v>161</v>
      </c>
      <c r="B98" t="s">
        <v>5</v>
      </c>
      <c r="E98" s="14">
        <v>1</v>
      </c>
      <c r="K98" s="24" t="s">
        <v>173</v>
      </c>
      <c r="L98" s="8" t="s">
        <v>5</v>
      </c>
    </row>
    <row r="99" spans="1:13" x14ac:dyDescent="0.2">
      <c r="A99" t="s">
        <v>156</v>
      </c>
      <c r="B99" t="s">
        <v>5</v>
      </c>
      <c r="D99" s="13">
        <v>1</v>
      </c>
      <c r="E99" s="14">
        <v>1</v>
      </c>
      <c r="J99" s="17">
        <v>1</v>
      </c>
      <c r="L99" s="8" t="s">
        <v>5</v>
      </c>
      <c r="M99" s="6" t="s">
        <v>201</v>
      </c>
    </row>
    <row r="100" spans="1:13" x14ac:dyDescent="0.2">
      <c r="A100" t="s">
        <v>153</v>
      </c>
      <c r="B100" t="s">
        <v>5</v>
      </c>
      <c r="C100" s="12">
        <v>1</v>
      </c>
      <c r="H100" s="26" t="s">
        <v>165</v>
      </c>
      <c r="L100" s="8" t="s">
        <v>5</v>
      </c>
    </row>
    <row r="101" spans="1:13" x14ac:dyDescent="0.2">
      <c r="A101" t="s">
        <v>150</v>
      </c>
      <c r="B101" t="s">
        <v>5</v>
      </c>
      <c r="E101" s="14">
        <v>1</v>
      </c>
      <c r="L101" s="8" t="s">
        <v>5</v>
      </c>
    </row>
    <row r="102" spans="1:13" x14ac:dyDescent="0.2">
      <c r="A102" t="s">
        <v>157</v>
      </c>
      <c r="B102" t="s">
        <v>5</v>
      </c>
      <c r="C102" s="12">
        <v>2</v>
      </c>
      <c r="G102" s="15">
        <v>1</v>
      </c>
      <c r="L102" s="8" t="s">
        <v>5</v>
      </c>
    </row>
    <row r="103" spans="1:13" x14ac:dyDescent="0.2">
      <c r="A103" t="s">
        <v>155</v>
      </c>
      <c r="B103" t="s">
        <v>5</v>
      </c>
      <c r="F103" s="26" t="s">
        <v>168</v>
      </c>
      <c r="I103" s="16">
        <v>1</v>
      </c>
      <c r="L103" s="8" t="s">
        <v>5</v>
      </c>
    </row>
    <row r="104" spans="1:13" x14ac:dyDescent="0.2">
      <c r="A104" t="s">
        <v>152</v>
      </c>
      <c r="B104" t="s">
        <v>5</v>
      </c>
      <c r="G104" s="15">
        <v>2</v>
      </c>
      <c r="L104" s="8" t="s">
        <v>5</v>
      </c>
    </row>
    <row r="105" spans="1:13" x14ac:dyDescent="0.2">
      <c r="A105" t="s">
        <v>159</v>
      </c>
      <c r="B105" t="s">
        <v>5</v>
      </c>
      <c r="E105" s="14">
        <v>1</v>
      </c>
      <c r="L105" s="8" t="s">
        <v>5</v>
      </c>
    </row>
    <row r="106" spans="1:13" x14ac:dyDescent="0.2">
      <c r="A106" t="s">
        <v>149</v>
      </c>
      <c r="B106" t="s">
        <v>5</v>
      </c>
      <c r="D106" s="13">
        <v>1</v>
      </c>
      <c r="L106" s="8" t="s">
        <v>5</v>
      </c>
    </row>
    <row r="107" spans="1:13" x14ac:dyDescent="0.2">
      <c r="A107" t="s">
        <v>160</v>
      </c>
      <c r="B107" t="s">
        <v>5</v>
      </c>
      <c r="D107" s="13">
        <v>1</v>
      </c>
      <c r="L107" s="8" t="s">
        <v>5</v>
      </c>
    </row>
    <row r="108" spans="1:13" x14ac:dyDescent="0.2">
      <c r="A108" t="s">
        <v>163</v>
      </c>
      <c r="B108" t="s">
        <v>5</v>
      </c>
      <c r="C108" s="12">
        <v>1</v>
      </c>
      <c r="L108" s="8" t="s">
        <v>5</v>
      </c>
    </row>
    <row r="109" spans="1:13" x14ac:dyDescent="0.2">
      <c r="A109" t="s">
        <v>154</v>
      </c>
      <c r="B109" t="s">
        <v>5</v>
      </c>
      <c r="E109" s="14">
        <v>1</v>
      </c>
      <c r="I109" s="16">
        <v>1</v>
      </c>
      <c r="L109" s="8" t="s">
        <v>5</v>
      </c>
      <c r="M109" s="6" t="s">
        <v>198</v>
      </c>
    </row>
    <row r="110" spans="1:13" x14ac:dyDescent="0.2">
      <c r="A110" t="s">
        <v>151</v>
      </c>
      <c r="B110" t="s">
        <v>5</v>
      </c>
      <c r="G110" s="15">
        <v>1</v>
      </c>
      <c r="K110" s="24" t="s">
        <v>167</v>
      </c>
      <c r="L110" s="8" t="s">
        <v>5</v>
      </c>
    </row>
    <row r="111" spans="1:13" x14ac:dyDescent="0.2">
      <c r="A111" t="s">
        <v>172</v>
      </c>
      <c r="B111" t="s">
        <v>5</v>
      </c>
      <c r="F111" s="26" t="s">
        <v>169</v>
      </c>
      <c r="L111" s="8" t="s">
        <v>5</v>
      </c>
    </row>
    <row r="112" spans="1:13" x14ac:dyDescent="0.2">
      <c r="A112" t="s">
        <v>148</v>
      </c>
      <c r="B112" t="s">
        <v>5</v>
      </c>
      <c r="C112" s="12">
        <v>1</v>
      </c>
      <c r="E112" s="14">
        <v>1</v>
      </c>
      <c r="L112" s="8" t="s">
        <v>5</v>
      </c>
    </row>
    <row r="113" spans="1:12" x14ac:dyDescent="0.2">
      <c r="A113" t="s">
        <v>147</v>
      </c>
      <c r="B113" t="s">
        <v>5</v>
      </c>
      <c r="K113" s="24" t="s">
        <v>169</v>
      </c>
      <c r="L113" s="8" t="s">
        <v>5</v>
      </c>
    </row>
    <row r="114" spans="1:12" x14ac:dyDescent="0.2">
      <c r="A114" t="s">
        <v>158</v>
      </c>
      <c r="B114" t="s">
        <v>5</v>
      </c>
      <c r="C114" s="12">
        <v>1</v>
      </c>
      <c r="H114" s="26" t="s">
        <v>168</v>
      </c>
      <c r="L114" s="8" t="s">
        <v>5</v>
      </c>
    </row>
    <row r="115" spans="1:12" x14ac:dyDescent="0.2">
      <c r="A115" t="s">
        <v>162</v>
      </c>
      <c r="B115" t="s">
        <v>5</v>
      </c>
      <c r="D115" s="13">
        <v>1</v>
      </c>
      <c r="L115" s="8" t="s">
        <v>5</v>
      </c>
    </row>
    <row r="116" spans="1:12" x14ac:dyDescent="0.2">
      <c r="A116" t="s">
        <v>164</v>
      </c>
      <c r="B116" t="s">
        <v>8</v>
      </c>
      <c r="G116" s="15">
        <v>2</v>
      </c>
      <c r="L116" s="8" t="s">
        <v>8</v>
      </c>
    </row>
    <row r="117" spans="1:12" x14ac:dyDescent="0.2">
      <c r="A117" t="s">
        <v>76</v>
      </c>
      <c r="B117" t="s">
        <v>19</v>
      </c>
      <c r="E117" s="14">
        <v>1</v>
      </c>
      <c r="L117" s="8" t="s">
        <v>81</v>
      </c>
    </row>
    <row r="118" spans="1:12" x14ac:dyDescent="0.2">
      <c r="A118" t="s">
        <v>73</v>
      </c>
      <c r="B118" t="s">
        <v>19</v>
      </c>
      <c r="D118" s="13">
        <v>1</v>
      </c>
      <c r="L118" s="8" t="s">
        <v>81</v>
      </c>
    </row>
    <row r="119" spans="1:12" x14ac:dyDescent="0.2">
      <c r="A119" t="s">
        <v>175</v>
      </c>
      <c r="B119" t="s">
        <v>19</v>
      </c>
      <c r="K119" s="24" t="s">
        <v>173</v>
      </c>
      <c r="L119" s="8" t="s">
        <v>81</v>
      </c>
    </row>
    <row r="120" spans="1:12" x14ac:dyDescent="0.2">
      <c r="A120" t="s">
        <v>176</v>
      </c>
      <c r="B120" t="s">
        <v>19</v>
      </c>
      <c r="K120" s="24" t="s">
        <v>169</v>
      </c>
      <c r="L120" s="8" t="s">
        <v>81</v>
      </c>
    </row>
    <row r="121" spans="1:12" x14ac:dyDescent="0.2">
      <c r="A121" t="s">
        <v>171</v>
      </c>
      <c r="B121" t="s">
        <v>19</v>
      </c>
      <c r="F121" s="26" t="s">
        <v>166</v>
      </c>
      <c r="L121" s="8" t="s">
        <v>81</v>
      </c>
    </row>
    <row r="122" spans="1:12" x14ac:dyDescent="0.2">
      <c r="A122" t="s">
        <v>79</v>
      </c>
      <c r="B122" t="s">
        <v>19</v>
      </c>
      <c r="E122" s="14">
        <v>1</v>
      </c>
      <c r="L122" s="8" t="s">
        <v>81</v>
      </c>
    </row>
    <row r="123" spans="1:12" x14ac:dyDescent="0.2">
      <c r="A123" t="s">
        <v>77</v>
      </c>
      <c r="B123" t="s">
        <v>19</v>
      </c>
      <c r="I123" s="16">
        <v>1</v>
      </c>
      <c r="L123" s="8" t="s">
        <v>81</v>
      </c>
    </row>
    <row r="124" spans="1:12" x14ac:dyDescent="0.2">
      <c r="A124" t="s">
        <v>74</v>
      </c>
      <c r="B124" t="s">
        <v>19</v>
      </c>
      <c r="D124" s="13">
        <v>1</v>
      </c>
      <c r="L124" s="8" t="s">
        <v>81</v>
      </c>
    </row>
    <row r="125" spans="1:12" x14ac:dyDescent="0.2">
      <c r="A125" t="s">
        <v>72</v>
      </c>
      <c r="B125" t="s">
        <v>19</v>
      </c>
      <c r="C125" s="12">
        <v>1</v>
      </c>
      <c r="L125" s="8" t="s">
        <v>81</v>
      </c>
    </row>
    <row r="127" spans="1:12" x14ac:dyDescent="0.2">
      <c r="A127" s="1" t="s">
        <v>202</v>
      </c>
    </row>
    <row r="128" spans="1:12" x14ac:dyDescent="0.2">
      <c r="A128" s="1" t="s">
        <v>203</v>
      </c>
    </row>
    <row r="129" spans="1:1" x14ac:dyDescent="0.2">
      <c r="A129" s="1" t="s">
        <v>204</v>
      </c>
    </row>
  </sheetData>
  <sortState xmlns:xlrd2="http://schemas.microsoft.com/office/spreadsheetml/2017/richdata2" ref="A4:P125">
    <sortCondition ref="L4:L125"/>
    <sortCondition ref="B4:B125"/>
    <sortCondition ref="A4:A1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9C7F3-3772-5F47-8FAC-040F625D8F2E}">
  <dimension ref="A1:Q32"/>
  <sheetViews>
    <sheetView zoomScale="133" zoomScaleNormal="133" workbookViewId="0">
      <pane ySplit="7" topLeftCell="A8" activePane="bottomLeft" state="frozenSplit"/>
      <selection pane="bottomLeft" activeCell="P7" sqref="P7"/>
    </sheetView>
  </sheetViews>
  <sheetFormatPr baseColWidth="10" defaultRowHeight="16" x14ac:dyDescent="0.2"/>
  <cols>
    <col min="1" max="1" width="16.6640625" bestFit="1" customWidth="1"/>
    <col min="2" max="2" width="20.6640625" bestFit="1" customWidth="1"/>
    <col min="3" max="3" width="3.6640625" style="12" bestFit="1" customWidth="1"/>
    <col min="4" max="4" width="3.6640625" style="13" customWidth="1"/>
    <col min="5" max="5" width="3.6640625" style="14" bestFit="1" customWidth="1"/>
    <col min="6" max="6" width="3.6640625" style="26" customWidth="1"/>
    <col min="7" max="7" width="3.6640625" style="15" bestFit="1" customWidth="1"/>
    <col min="8" max="8" width="4.83203125" style="26" bestFit="1" customWidth="1"/>
    <col min="9" max="9" width="5.1640625" style="16" bestFit="1" customWidth="1"/>
    <col min="10" max="10" width="5.1640625" style="17" bestFit="1" customWidth="1"/>
    <col min="11" max="11" width="6.5" style="24" customWidth="1"/>
    <col min="12" max="12" width="7.33203125" style="8" customWidth="1"/>
    <col min="13" max="13" width="24.6640625" style="6" bestFit="1" customWidth="1"/>
    <col min="14" max="14" width="6" style="30" bestFit="1" customWidth="1"/>
    <col min="15" max="15" width="8.6640625" style="5" bestFit="1" customWidth="1"/>
    <col min="16" max="16" width="12.5" style="3" customWidth="1"/>
    <col min="17" max="25" width="13" customWidth="1"/>
  </cols>
  <sheetData>
    <row r="1" spans="1:17" x14ac:dyDescent="0.2">
      <c r="A1" s="1" t="s">
        <v>188</v>
      </c>
      <c r="C1" s="64" t="s">
        <v>240</v>
      </c>
      <c r="D1" s="65"/>
      <c r="E1" s="66"/>
      <c r="F1" s="67" t="s">
        <v>242</v>
      </c>
      <c r="G1" s="67"/>
      <c r="H1" s="68"/>
      <c r="I1" s="69" t="s">
        <v>243</v>
      </c>
      <c r="J1" s="68" t="s">
        <v>244</v>
      </c>
      <c r="K1" s="70"/>
      <c r="L1" s="70"/>
      <c r="M1"/>
      <c r="O1" s="63" t="s">
        <v>54</v>
      </c>
      <c r="P1" s="71" t="s">
        <v>247</v>
      </c>
      <c r="Q1" s="73" t="s">
        <v>244</v>
      </c>
    </row>
    <row r="2" spans="1:17" x14ac:dyDescent="0.2">
      <c r="C2" s="51" t="s">
        <v>239</v>
      </c>
      <c r="D2" s="52" t="s">
        <v>53</v>
      </c>
      <c r="E2" s="31" t="s">
        <v>235</v>
      </c>
      <c r="F2" s="53" t="s">
        <v>241</v>
      </c>
      <c r="G2" s="53" t="s">
        <v>53</v>
      </c>
      <c r="H2" s="55" t="s">
        <v>236</v>
      </c>
      <c r="I2" s="31" t="s">
        <v>237</v>
      </c>
      <c r="J2" s="58" t="s">
        <v>236</v>
      </c>
      <c r="K2" s="58" t="s">
        <v>238</v>
      </c>
      <c r="L2" s="58" t="s">
        <v>239</v>
      </c>
      <c r="M2" s="6" t="s">
        <v>245</v>
      </c>
      <c r="N2" s="61" t="s">
        <v>0</v>
      </c>
      <c r="O2" s="62" t="s">
        <v>246</v>
      </c>
      <c r="P2" s="72" t="s">
        <v>54</v>
      </c>
      <c r="Q2" s="74" t="s">
        <v>54</v>
      </c>
    </row>
    <row r="3" spans="1:17" x14ac:dyDescent="0.2">
      <c r="B3" s="47" t="s">
        <v>206</v>
      </c>
      <c r="C3" s="49">
        <v>1</v>
      </c>
      <c r="D3" s="50">
        <v>1</v>
      </c>
      <c r="E3" s="59">
        <v>7</v>
      </c>
      <c r="F3" s="48">
        <v>7</v>
      </c>
      <c r="G3" s="54">
        <v>0</v>
      </c>
      <c r="H3" s="56">
        <f>IF(E3&lt;(F3+G3),E3,(F3+G3))</f>
        <v>7</v>
      </c>
      <c r="I3" s="57">
        <v>0</v>
      </c>
      <c r="J3" s="56">
        <f>H3-I3</f>
        <v>7</v>
      </c>
      <c r="K3" s="56">
        <v>0.6</v>
      </c>
      <c r="L3" s="75">
        <f>IF((J3*K3+C3)&gt;1,J3*K3+C3,IF((J3*K3+C3)&gt;0,1,0))</f>
        <v>5.2</v>
      </c>
      <c r="N3" s="44">
        <v>4</v>
      </c>
      <c r="O3" s="60">
        <v>1</v>
      </c>
      <c r="P3" s="76" t="s">
        <v>248</v>
      </c>
      <c r="Q3" s="75">
        <f>(O3+2*P3)/10</f>
        <v>0.1</v>
      </c>
    </row>
    <row r="4" spans="1:17" x14ac:dyDescent="0.2">
      <c r="B4" s="47" t="s">
        <v>17</v>
      </c>
      <c r="C4" s="49">
        <v>2</v>
      </c>
      <c r="D4" s="50">
        <v>0</v>
      </c>
      <c r="E4" s="59">
        <v>4</v>
      </c>
      <c r="F4" s="48">
        <v>3</v>
      </c>
      <c r="G4" s="54">
        <v>1</v>
      </c>
      <c r="H4" s="56">
        <f>IF(E4&lt;(F4+G4),E4,(F4+G4))</f>
        <v>4</v>
      </c>
      <c r="I4" s="57">
        <v>0</v>
      </c>
      <c r="J4" s="56">
        <f>H4-I4</f>
        <v>4</v>
      </c>
      <c r="K4" s="56">
        <v>0.6</v>
      </c>
      <c r="L4" s="75">
        <f>IF((J4*K4+C4)&gt;1,J4*K4+C4,IF((J4*K4+C4)&gt;0,1,0))</f>
        <v>4.4000000000000004</v>
      </c>
      <c r="N4" s="6"/>
      <c r="O4" s="77" t="s">
        <v>249</v>
      </c>
      <c r="P4" s="78"/>
    </row>
    <row r="5" spans="1:17" x14ac:dyDescent="0.2">
      <c r="E5" s="13"/>
      <c r="F5" s="13"/>
      <c r="G5" s="13"/>
      <c r="H5" s="13"/>
      <c r="I5" s="13"/>
      <c r="J5" s="13"/>
      <c r="L5" s="9" t="s">
        <v>181</v>
      </c>
    </row>
    <row r="6" spans="1:17" x14ac:dyDescent="0.2">
      <c r="C6" s="12">
        <f>SUM(C8:C204)</f>
        <v>7</v>
      </c>
      <c r="D6" s="13">
        <f t="shared" ref="D6:J6" si="0">SUM(D8:D204)</f>
        <v>4</v>
      </c>
      <c r="E6" s="14">
        <f t="shared" si="0"/>
        <v>10</v>
      </c>
      <c r="G6" s="15">
        <f t="shared" si="0"/>
        <v>1</v>
      </c>
      <c r="I6" s="16">
        <f t="shared" si="0"/>
        <v>1</v>
      </c>
      <c r="J6" s="17">
        <f t="shared" si="0"/>
        <v>1</v>
      </c>
      <c r="N6" s="34" t="s">
        <v>195</v>
      </c>
      <c r="O6" s="80">
        <f>SUM(O8:O54)</f>
        <v>37</v>
      </c>
    </row>
    <row r="7" spans="1:17" s="1" customFormat="1" ht="108" x14ac:dyDescent="0.2">
      <c r="A7" s="1" t="s">
        <v>64</v>
      </c>
      <c r="B7" s="1" t="s">
        <v>65</v>
      </c>
      <c r="C7" s="18" t="s">
        <v>57</v>
      </c>
      <c r="D7" s="19" t="s">
        <v>56</v>
      </c>
      <c r="E7" s="20" t="s">
        <v>47</v>
      </c>
      <c r="F7" s="27" t="s">
        <v>60</v>
      </c>
      <c r="G7" s="21" t="s">
        <v>53</v>
      </c>
      <c r="H7" s="27" t="s">
        <v>61</v>
      </c>
      <c r="I7" s="22" t="s">
        <v>0</v>
      </c>
      <c r="J7" s="23" t="s">
        <v>54</v>
      </c>
      <c r="K7" s="25" t="s">
        <v>62</v>
      </c>
      <c r="L7" s="10" t="s">
        <v>200</v>
      </c>
      <c r="M7" s="7" t="s">
        <v>182</v>
      </c>
      <c r="N7" s="33" t="s">
        <v>194</v>
      </c>
      <c r="O7" s="28" t="s">
        <v>193</v>
      </c>
      <c r="P7" s="29" t="s">
        <v>253</v>
      </c>
    </row>
    <row r="8" spans="1:17" x14ac:dyDescent="0.2">
      <c r="A8" t="s">
        <v>49</v>
      </c>
      <c r="B8" t="s">
        <v>3</v>
      </c>
      <c r="I8" s="16">
        <v>1</v>
      </c>
      <c r="L8" s="8" t="s">
        <v>4</v>
      </c>
      <c r="N8" s="31" t="s">
        <v>196</v>
      </c>
      <c r="O8" s="5">
        <v>7</v>
      </c>
    </row>
    <row r="9" spans="1:17" x14ac:dyDescent="0.2">
      <c r="A9" t="s">
        <v>48</v>
      </c>
      <c r="B9" t="s">
        <v>3</v>
      </c>
      <c r="E9" s="14">
        <v>1</v>
      </c>
      <c r="L9" s="8" t="s">
        <v>4</v>
      </c>
      <c r="N9" s="31" t="s">
        <v>196</v>
      </c>
      <c r="O9" s="5">
        <v>7</v>
      </c>
    </row>
    <row r="10" spans="1:17" x14ac:dyDescent="0.2">
      <c r="A10" t="s">
        <v>67</v>
      </c>
      <c r="B10" t="s">
        <v>2</v>
      </c>
      <c r="G10" s="15">
        <v>1</v>
      </c>
      <c r="L10" s="8" t="s">
        <v>4</v>
      </c>
      <c r="N10" s="31" t="s">
        <v>196</v>
      </c>
      <c r="O10" s="5">
        <v>5</v>
      </c>
    </row>
    <row r="11" spans="1:17" x14ac:dyDescent="0.2">
      <c r="A11" t="s">
        <v>69</v>
      </c>
      <c r="B11" t="s">
        <v>14</v>
      </c>
      <c r="E11" s="14">
        <v>1</v>
      </c>
      <c r="L11" s="8" t="s">
        <v>4</v>
      </c>
      <c r="N11" s="31" t="s">
        <v>196</v>
      </c>
      <c r="O11" s="5">
        <v>3</v>
      </c>
    </row>
    <row r="12" spans="1:17" x14ac:dyDescent="0.2">
      <c r="A12" t="s">
        <v>68</v>
      </c>
      <c r="B12" t="s">
        <v>14</v>
      </c>
      <c r="C12" s="12">
        <v>1</v>
      </c>
      <c r="E12" s="14">
        <v>1</v>
      </c>
      <c r="K12" s="24" t="s">
        <v>167</v>
      </c>
      <c r="L12" s="8" t="s">
        <v>4</v>
      </c>
      <c r="N12" s="32" t="s">
        <v>197</v>
      </c>
    </row>
    <row r="13" spans="1:17" x14ac:dyDescent="0.2">
      <c r="A13" t="s">
        <v>179</v>
      </c>
      <c r="B13" t="s">
        <v>14</v>
      </c>
      <c r="K13" s="24" t="s">
        <v>169</v>
      </c>
      <c r="L13" s="8" t="s">
        <v>4</v>
      </c>
      <c r="N13" s="32" t="s">
        <v>197</v>
      </c>
    </row>
    <row r="14" spans="1:17" x14ac:dyDescent="0.2">
      <c r="A14" t="s">
        <v>70</v>
      </c>
      <c r="B14" t="s">
        <v>14</v>
      </c>
      <c r="I14" s="16">
        <v>1</v>
      </c>
      <c r="L14" s="8" t="s">
        <v>4</v>
      </c>
      <c r="N14" s="31" t="s">
        <v>196</v>
      </c>
      <c r="O14" s="5">
        <v>3</v>
      </c>
    </row>
    <row r="15" spans="1:17" x14ac:dyDescent="0.2">
      <c r="A15" t="s">
        <v>96</v>
      </c>
      <c r="B15" t="s">
        <v>15</v>
      </c>
      <c r="D15" s="13">
        <v>1</v>
      </c>
      <c r="L15" s="8" t="s">
        <v>4</v>
      </c>
      <c r="N15" s="32" t="s">
        <v>197</v>
      </c>
    </row>
    <row r="16" spans="1:17" x14ac:dyDescent="0.2">
      <c r="A16" t="s">
        <v>97</v>
      </c>
      <c r="B16" t="s">
        <v>15</v>
      </c>
      <c r="E16" s="14">
        <v>1</v>
      </c>
      <c r="L16" s="8" t="s">
        <v>4</v>
      </c>
      <c r="N16" s="32" t="s">
        <v>197</v>
      </c>
    </row>
    <row r="17" spans="1:15" x14ac:dyDescent="0.2">
      <c r="A17" t="s">
        <v>107</v>
      </c>
      <c r="B17" t="s">
        <v>107</v>
      </c>
      <c r="H17" s="26" t="s">
        <v>167</v>
      </c>
      <c r="L17" s="8" t="s">
        <v>4</v>
      </c>
      <c r="N17" s="32" t="s">
        <v>197</v>
      </c>
    </row>
    <row r="18" spans="1:15" x14ac:dyDescent="0.2">
      <c r="A18" t="s">
        <v>1</v>
      </c>
      <c r="B18" t="s">
        <v>1</v>
      </c>
      <c r="E18" s="14">
        <v>1</v>
      </c>
      <c r="L18" s="8" t="s">
        <v>4</v>
      </c>
      <c r="N18" s="31" t="s">
        <v>196</v>
      </c>
      <c r="O18" s="5">
        <v>5</v>
      </c>
    </row>
    <row r="19" spans="1:15" x14ac:dyDescent="0.2">
      <c r="A19" t="s">
        <v>138</v>
      </c>
      <c r="B19" t="s">
        <v>16</v>
      </c>
      <c r="E19" s="14">
        <v>1</v>
      </c>
      <c r="L19" s="8" t="s">
        <v>4</v>
      </c>
      <c r="N19" s="31" t="s">
        <v>196</v>
      </c>
      <c r="O19" s="5">
        <v>5</v>
      </c>
    </row>
    <row r="20" spans="1:15" x14ac:dyDescent="0.2">
      <c r="A20" t="s">
        <v>143</v>
      </c>
      <c r="B20" t="s">
        <v>13</v>
      </c>
      <c r="D20" s="13">
        <v>1</v>
      </c>
      <c r="I20" s="16">
        <v>-1</v>
      </c>
      <c r="L20" s="8" t="s">
        <v>4</v>
      </c>
      <c r="N20" s="32" t="s">
        <v>197</v>
      </c>
    </row>
    <row r="21" spans="1:15" x14ac:dyDescent="0.2">
      <c r="A21" t="s">
        <v>144</v>
      </c>
      <c r="B21" t="s">
        <v>13</v>
      </c>
      <c r="C21" s="12">
        <v>1</v>
      </c>
      <c r="I21" s="16">
        <v>-1</v>
      </c>
      <c r="L21" s="8" t="s">
        <v>4</v>
      </c>
      <c r="N21" s="32" t="s">
        <v>197</v>
      </c>
    </row>
    <row r="22" spans="1:15" x14ac:dyDescent="0.2">
      <c r="A22" t="s">
        <v>145</v>
      </c>
      <c r="B22" t="s">
        <v>13</v>
      </c>
      <c r="C22" s="12">
        <v>2</v>
      </c>
      <c r="E22" s="14">
        <v>1</v>
      </c>
      <c r="I22" s="16">
        <v>-1</v>
      </c>
      <c r="J22" s="17">
        <v>1</v>
      </c>
      <c r="L22" s="8" t="s">
        <v>4</v>
      </c>
      <c r="N22" s="32" t="s">
        <v>197</v>
      </c>
    </row>
    <row r="23" spans="1:15" x14ac:dyDescent="0.2">
      <c r="A23" t="s">
        <v>146</v>
      </c>
      <c r="B23" t="s">
        <v>13</v>
      </c>
      <c r="D23" s="13">
        <v>1</v>
      </c>
      <c r="H23" s="26" t="s">
        <v>168</v>
      </c>
      <c r="I23" s="16">
        <v>-1</v>
      </c>
      <c r="L23" s="8" t="s">
        <v>4</v>
      </c>
      <c r="N23" s="32" t="s">
        <v>197</v>
      </c>
    </row>
    <row r="24" spans="1:15" x14ac:dyDescent="0.2">
      <c r="A24" t="s">
        <v>82</v>
      </c>
      <c r="B24" t="s">
        <v>17</v>
      </c>
      <c r="C24" s="12">
        <v>1</v>
      </c>
      <c r="L24" s="8" t="s">
        <v>17</v>
      </c>
      <c r="N24" s="32" t="s">
        <v>197</v>
      </c>
    </row>
    <row r="25" spans="1:15" x14ac:dyDescent="0.2">
      <c r="A25" t="s">
        <v>85</v>
      </c>
      <c r="B25" t="s">
        <v>17</v>
      </c>
      <c r="E25" s="14">
        <v>1</v>
      </c>
      <c r="L25" s="8" t="s">
        <v>17</v>
      </c>
      <c r="N25" s="32" t="s">
        <v>197</v>
      </c>
    </row>
    <row r="26" spans="1:15" x14ac:dyDescent="0.2">
      <c r="A26" t="s">
        <v>86</v>
      </c>
      <c r="B26" t="s">
        <v>17</v>
      </c>
      <c r="C26" s="12">
        <v>1</v>
      </c>
      <c r="L26" s="8" t="s">
        <v>17</v>
      </c>
      <c r="N26" s="32" t="s">
        <v>197</v>
      </c>
    </row>
    <row r="27" spans="1:15" x14ac:dyDescent="0.2">
      <c r="A27" t="s">
        <v>87</v>
      </c>
      <c r="B27" t="s">
        <v>17</v>
      </c>
      <c r="C27" s="12">
        <v>1</v>
      </c>
      <c r="I27" s="16">
        <v>1</v>
      </c>
      <c r="L27" s="8" t="s">
        <v>17</v>
      </c>
      <c r="N27" s="32" t="s">
        <v>197</v>
      </c>
    </row>
    <row r="28" spans="1:15" x14ac:dyDescent="0.2">
      <c r="A28" t="s">
        <v>84</v>
      </c>
      <c r="B28" t="s">
        <v>17</v>
      </c>
      <c r="E28" s="14">
        <v>1</v>
      </c>
      <c r="L28" s="8" t="s">
        <v>17</v>
      </c>
      <c r="N28" s="32" t="s">
        <v>197</v>
      </c>
    </row>
    <row r="29" spans="1:15" x14ac:dyDescent="0.2">
      <c r="A29" t="s">
        <v>83</v>
      </c>
      <c r="B29" t="s">
        <v>17</v>
      </c>
      <c r="D29" s="13">
        <v>1</v>
      </c>
      <c r="K29" s="24" t="s">
        <v>169</v>
      </c>
      <c r="L29" s="8" t="s">
        <v>17</v>
      </c>
      <c r="N29" s="32" t="s">
        <v>197</v>
      </c>
    </row>
    <row r="30" spans="1:15" x14ac:dyDescent="0.2">
      <c r="A30" t="s">
        <v>88</v>
      </c>
      <c r="B30" t="s">
        <v>40</v>
      </c>
      <c r="I30" s="16">
        <v>1</v>
      </c>
      <c r="L30" s="8" t="s">
        <v>17</v>
      </c>
      <c r="M30" s="6" t="s">
        <v>199</v>
      </c>
      <c r="N30" s="32" t="s">
        <v>197</v>
      </c>
    </row>
    <row r="31" spans="1:15" x14ac:dyDescent="0.2">
      <c r="A31" t="s">
        <v>6</v>
      </c>
      <c r="B31" t="s">
        <v>6</v>
      </c>
      <c r="E31" s="14">
        <v>1</v>
      </c>
      <c r="L31" s="8" t="s">
        <v>17</v>
      </c>
      <c r="N31" s="31" t="s">
        <v>196</v>
      </c>
      <c r="O31" s="5">
        <v>2</v>
      </c>
    </row>
    <row r="32" spans="1:15" x14ac:dyDescent="0.2">
      <c r="A32" t="s">
        <v>154</v>
      </c>
      <c r="B32" t="s">
        <v>5</v>
      </c>
      <c r="I32" s="16">
        <v>1</v>
      </c>
      <c r="L32" s="8" t="s">
        <v>5</v>
      </c>
      <c r="M32" s="6" t="s">
        <v>198</v>
      </c>
      <c r="N32" s="32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DF8C3-A1EE-3F4B-94C3-7B69B0D5ED70}">
  <dimension ref="A1:Q32"/>
  <sheetViews>
    <sheetView zoomScale="133" zoomScaleNormal="133" workbookViewId="0">
      <pane ySplit="7" topLeftCell="A8" activePane="bottomLeft" state="frozenSplit"/>
      <selection pane="bottomLeft" activeCell="P7" sqref="P7"/>
    </sheetView>
  </sheetViews>
  <sheetFormatPr baseColWidth="10" defaultRowHeight="16" x14ac:dyDescent="0.2"/>
  <cols>
    <col min="1" max="1" width="16.6640625" bestFit="1" customWidth="1"/>
    <col min="2" max="2" width="20.6640625" bestFit="1" customWidth="1"/>
    <col min="3" max="3" width="3.6640625" style="12" bestFit="1" customWidth="1"/>
    <col min="4" max="4" width="3.6640625" style="13" customWidth="1"/>
    <col min="5" max="5" width="3.6640625" style="14" bestFit="1" customWidth="1"/>
    <col min="6" max="6" width="3.6640625" style="26" customWidth="1"/>
    <col min="7" max="7" width="3.6640625" style="15" bestFit="1" customWidth="1"/>
    <col min="8" max="8" width="4.83203125" style="26" bestFit="1" customWidth="1"/>
    <col min="9" max="9" width="5.1640625" style="16" bestFit="1" customWidth="1"/>
    <col min="10" max="10" width="5.1640625" style="17" bestFit="1" customWidth="1"/>
    <col min="11" max="11" width="5.6640625" style="24" bestFit="1" customWidth="1"/>
    <col min="12" max="12" width="15.1640625" style="8" bestFit="1" customWidth="1"/>
    <col min="13" max="13" width="31" style="6" customWidth="1"/>
    <col min="14" max="14" width="6" style="30" bestFit="1" customWidth="1"/>
    <col min="15" max="15" width="8.6640625" style="5" bestFit="1" customWidth="1"/>
    <col min="16" max="16" width="13" style="3" customWidth="1"/>
  </cols>
  <sheetData>
    <row r="1" spans="1:17" x14ac:dyDescent="0.2">
      <c r="A1" s="1" t="s">
        <v>189</v>
      </c>
      <c r="C1" s="64" t="s">
        <v>240</v>
      </c>
      <c r="D1" s="65"/>
      <c r="E1" s="66"/>
      <c r="F1" s="67" t="s">
        <v>242</v>
      </c>
      <c r="G1" s="67"/>
      <c r="H1" s="68"/>
      <c r="I1" s="69" t="s">
        <v>243</v>
      </c>
      <c r="J1" s="68" t="s">
        <v>244</v>
      </c>
      <c r="K1" s="70"/>
      <c r="L1" s="70"/>
      <c r="M1"/>
      <c r="O1" s="63" t="s">
        <v>54</v>
      </c>
      <c r="P1" s="71" t="s">
        <v>247</v>
      </c>
      <c r="Q1" s="73" t="s">
        <v>244</v>
      </c>
    </row>
    <row r="2" spans="1:17" x14ac:dyDescent="0.2">
      <c r="C2" s="51" t="s">
        <v>239</v>
      </c>
      <c r="D2" s="52" t="s">
        <v>53</v>
      </c>
      <c r="E2" s="31" t="s">
        <v>235</v>
      </c>
      <c r="F2" s="53" t="s">
        <v>241</v>
      </c>
      <c r="G2" s="53" t="s">
        <v>53</v>
      </c>
      <c r="H2" s="55" t="s">
        <v>236</v>
      </c>
      <c r="I2" s="31" t="s">
        <v>237</v>
      </c>
      <c r="J2" s="58" t="s">
        <v>236</v>
      </c>
      <c r="K2" s="58" t="s">
        <v>238</v>
      </c>
      <c r="L2" s="58" t="s">
        <v>239</v>
      </c>
      <c r="M2" s="6" t="s">
        <v>245</v>
      </c>
      <c r="N2" s="61" t="s">
        <v>0</v>
      </c>
      <c r="O2" s="62" t="s">
        <v>246</v>
      </c>
      <c r="P2" s="72" t="s">
        <v>54</v>
      </c>
      <c r="Q2" s="74" t="s">
        <v>54</v>
      </c>
    </row>
    <row r="3" spans="1:17" x14ac:dyDescent="0.2">
      <c r="B3" s="47" t="s">
        <v>5</v>
      </c>
      <c r="C3" s="49">
        <v>0</v>
      </c>
      <c r="D3" s="50">
        <v>0</v>
      </c>
      <c r="E3" s="59">
        <v>10</v>
      </c>
      <c r="F3" s="48">
        <v>6</v>
      </c>
      <c r="G3" s="54">
        <v>4</v>
      </c>
      <c r="H3" s="56">
        <f>IF(E3&lt;(F3+G3),E3,(F3+G3))</f>
        <v>10</v>
      </c>
      <c r="I3" s="57">
        <v>0</v>
      </c>
      <c r="J3" s="56">
        <f>H3-I3</f>
        <v>10</v>
      </c>
      <c r="K3" s="56">
        <v>0.2</v>
      </c>
      <c r="L3" s="75">
        <f>IF((J3*K3+C3)&gt;1,J3*K3+C3,IF((J3*K3+C3)&gt;0,1,0))</f>
        <v>2</v>
      </c>
      <c r="N3" s="44" t="s">
        <v>197</v>
      </c>
      <c r="O3" s="60">
        <v>1</v>
      </c>
      <c r="P3" s="76" t="s">
        <v>248</v>
      </c>
      <c r="Q3" s="75">
        <f>(O3+2*P3)/10</f>
        <v>0.1</v>
      </c>
    </row>
    <row r="4" spans="1:17" x14ac:dyDescent="0.2">
      <c r="B4" s="47" t="s">
        <v>18</v>
      </c>
      <c r="C4" s="49">
        <v>0</v>
      </c>
      <c r="D4" s="50">
        <v>0</v>
      </c>
      <c r="E4" s="59">
        <v>1</v>
      </c>
      <c r="F4" s="48">
        <v>1</v>
      </c>
      <c r="G4" s="54">
        <v>0</v>
      </c>
      <c r="H4" s="56">
        <f>IF(E4&lt;(F4+G4),E4,(F4+G4))</f>
        <v>1</v>
      </c>
      <c r="I4" s="57">
        <v>0</v>
      </c>
      <c r="J4" s="56">
        <f>H4-I4</f>
        <v>1</v>
      </c>
      <c r="K4" s="56">
        <v>1</v>
      </c>
      <c r="L4" s="75">
        <f>IF((J4*K4+C4)&gt;1,J4*K4+C4,IF((J4*K4+C4)&gt;0,1,0))</f>
        <v>1</v>
      </c>
      <c r="N4" s="6"/>
      <c r="O4" s="77" t="s">
        <v>249</v>
      </c>
      <c r="P4" s="78"/>
    </row>
    <row r="5" spans="1:17" x14ac:dyDescent="0.2">
      <c r="L5" s="9" t="s">
        <v>181</v>
      </c>
    </row>
    <row r="6" spans="1:17" x14ac:dyDescent="0.2">
      <c r="C6" s="12">
        <f>SUM(C8:C103)</f>
        <v>7</v>
      </c>
      <c r="D6" s="13">
        <f>SUM(D8:D103)</f>
        <v>4</v>
      </c>
      <c r="E6" s="14">
        <f>SUM(E8:E103)</f>
        <v>8</v>
      </c>
      <c r="G6" s="15">
        <f>SUM(G8:G103)</f>
        <v>4</v>
      </c>
      <c r="I6" s="16">
        <f>SUM(I8:I103)</f>
        <v>2</v>
      </c>
      <c r="J6" s="17">
        <f>SUM(J8:J103)</f>
        <v>1</v>
      </c>
      <c r="N6" s="34" t="s">
        <v>195</v>
      </c>
      <c r="O6" s="80">
        <f>SUM(O8:O54)</f>
        <v>13</v>
      </c>
    </row>
    <row r="7" spans="1:17" s="1" customFormat="1" ht="108" x14ac:dyDescent="0.2">
      <c r="A7" s="1" t="s">
        <v>64</v>
      </c>
      <c r="B7" s="1" t="s">
        <v>65</v>
      </c>
      <c r="C7" s="18" t="s">
        <v>57</v>
      </c>
      <c r="D7" s="19" t="s">
        <v>56</v>
      </c>
      <c r="E7" s="20" t="s">
        <v>47</v>
      </c>
      <c r="F7" s="27" t="s">
        <v>60</v>
      </c>
      <c r="G7" s="21" t="s">
        <v>53</v>
      </c>
      <c r="H7" s="27" t="s">
        <v>61</v>
      </c>
      <c r="I7" s="22" t="s">
        <v>0</v>
      </c>
      <c r="J7" s="23" t="s">
        <v>54</v>
      </c>
      <c r="K7" s="25" t="s">
        <v>62</v>
      </c>
      <c r="L7" s="10" t="s">
        <v>66</v>
      </c>
      <c r="M7" s="7" t="s">
        <v>182</v>
      </c>
      <c r="N7" s="33" t="s">
        <v>194</v>
      </c>
      <c r="O7" s="28" t="s">
        <v>193</v>
      </c>
      <c r="P7" s="29" t="s">
        <v>253</v>
      </c>
    </row>
    <row r="8" spans="1:17" x14ac:dyDescent="0.2">
      <c r="A8" t="s">
        <v>75</v>
      </c>
      <c r="B8" t="s">
        <v>19</v>
      </c>
      <c r="C8" s="12">
        <v>1</v>
      </c>
      <c r="E8" s="14">
        <v>1</v>
      </c>
      <c r="L8" s="8" t="s">
        <v>18</v>
      </c>
      <c r="N8" s="32" t="s">
        <v>197</v>
      </c>
    </row>
    <row r="9" spans="1:17" x14ac:dyDescent="0.2">
      <c r="A9" t="s">
        <v>118</v>
      </c>
      <c r="B9" t="s">
        <v>7</v>
      </c>
      <c r="E9" s="14">
        <v>1</v>
      </c>
      <c r="L9" s="8" t="s">
        <v>5</v>
      </c>
      <c r="N9" s="31" t="s">
        <v>196</v>
      </c>
      <c r="O9" s="5">
        <v>6</v>
      </c>
    </row>
    <row r="10" spans="1:17" x14ac:dyDescent="0.2">
      <c r="A10" t="s">
        <v>161</v>
      </c>
      <c r="B10" t="s">
        <v>5</v>
      </c>
      <c r="E10" s="14">
        <v>1</v>
      </c>
      <c r="K10" s="24" t="s">
        <v>173</v>
      </c>
      <c r="L10" s="8" t="s">
        <v>5</v>
      </c>
      <c r="N10" s="32" t="s">
        <v>197</v>
      </c>
    </row>
    <row r="11" spans="1:17" x14ac:dyDescent="0.2">
      <c r="A11" t="s">
        <v>156</v>
      </c>
      <c r="B11" t="s">
        <v>5</v>
      </c>
      <c r="D11" s="13">
        <v>1</v>
      </c>
      <c r="E11" s="14">
        <v>1</v>
      </c>
      <c r="J11" s="17">
        <v>1</v>
      </c>
      <c r="L11" s="8" t="s">
        <v>5</v>
      </c>
      <c r="M11" s="6" t="s">
        <v>180</v>
      </c>
      <c r="N11" s="31" t="s">
        <v>196</v>
      </c>
      <c r="O11" s="5">
        <v>4</v>
      </c>
    </row>
    <row r="12" spans="1:17" x14ac:dyDescent="0.2">
      <c r="A12" t="s">
        <v>153</v>
      </c>
      <c r="B12" t="s">
        <v>5</v>
      </c>
      <c r="C12" s="12">
        <v>1</v>
      </c>
      <c r="H12" s="26" t="s">
        <v>165</v>
      </c>
      <c r="L12" s="8" t="s">
        <v>5</v>
      </c>
      <c r="N12" s="32" t="s">
        <v>197</v>
      </c>
    </row>
    <row r="13" spans="1:17" x14ac:dyDescent="0.2">
      <c r="A13" t="s">
        <v>150</v>
      </c>
      <c r="B13" t="s">
        <v>5</v>
      </c>
      <c r="E13" s="14">
        <v>1</v>
      </c>
      <c r="L13" s="8" t="s">
        <v>5</v>
      </c>
      <c r="N13" s="32" t="s">
        <v>197</v>
      </c>
    </row>
    <row r="14" spans="1:17" x14ac:dyDescent="0.2">
      <c r="A14" t="s">
        <v>157</v>
      </c>
      <c r="B14" t="s">
        <v>5</v>
      </c>
      <c r="C14" s="12">
        <v>2</v>
      </c>
      <c r="G14" s="15">
        <v>1</v>
      </c>
      <c r="L14" s="8" t="s">
        <v>5</v>
      </c>
      <c r="N14" s="32" t="s">
        <v>197</v>
      </c>
    </row>
    <row r="15" spans="1:17" x14ac:dyDescent="0.2">
      <c r="A15" t="s">
        <v>155</v>
      </c>
      <c r="B15" t="s">
        <v>5</v>
      </c>
      <c r="F15" s="26" t="s">
        <v>168</v>
      </c>
      <c r="I15" s="16">
        <v>1</v>
      </c>
      <c r="L15" s="8" t="s">
        <v>5</v>
      </c>
      <c r="N15" s="32" t="s">
        <v>197</v>
      </c>
    </row>
    <row r="16" spans="1:17" x14ac:dyDescent="0.2">
      <c r="A16" t="s">
        <v>152</v>
      </c>
      <c r="B16" t="s">
        <v>5</v>
      </c>
      <c r="G16" s="15">
        <v>2</v>
      </c>
      <c r="L16" s="8" t="s">
        <v>5</v>
      </c>
      <c r="N16" s="32" t="s">
        <v>197</v>
      </c>
    </row>
    <row r="17" spans="1:15" x14ac:dyDescent="0.2">
      <c r="A17" t="s">
        <v>159</v>
      </c>
      <c r="B17" t="s">
        <v>5</v>
      </c>
      <c r="E17" s="14">
        <v>1</v>
      </c>
      <c r="L17" s="8" t="s">
        <v>5</v>
      </c>
      <c r="N17" s="32" t="s">
        <v>197</v>
      </c>
    </row>
    <row r="18" spans="1:15" x14ac:dyDescent="0.2">
      <c r="A18" t="s">
        <v>149</v>
      </c>
      <c r="B18" t="s">
        <v>5</v>
      </c>
      <c r="D18" s="13">
        <v>1</v>
      </c>
      <c r="L18" s="8" t="s">
        <v>5</v>
      </c>
      <c r="N18" s="32" t="s">
        <v>197</v>
      </c>
    </row>
    <row r="19" spans="1:15" x14ac:dyDescent="0.2">
      <c r="A19" t="s">
        <v>160</v>
      </c>
      <c r="B19" t="s">
        <v>5</v>
      </c>
      <c r="D19" s="13">
        <v>1</v>
      </c>
      <c r="L19" s="8" t="s">
        <v>5</v>
      </c>
      <c r="N19" s="32" t="s">
        <v>197</v>
      </c>
    </row>
    <row r="20" spans="1:15" x14ac:dyDescent="0.2">
      <c r="A20" t="s">
        <v>163</v>
      </c>
      <c r="B20" t="s">
        <v>5</v>
      </c>
      <c r="C20" s="12">
        <v>1</v>
      </c>
      <c r="L20" s="8" t="s">
        <v>5</v>
      </c>
      <c r="N20" s="32" t="s">
        <v>197</v>
      </c>
    </row>
    <row r="21" spans="1:15" x14ac:dyDescent="0.2">
      <c r="A21" t="s">
        <v>154</v>
      </c>
      <c r="B21" t="s">
        <v>5</v>
      </c>
      <c r="E21" s="14">
        <v>1</v>
      </c>
      <c r="I21" s="16">
        <v>1</v>
      </c>
      <c r="L21" s="8" t="s">
        <v>5</v>
      </c>
      <c r="M21" s="6" t="s">
        <v>185</v>
      </c>
      <c r="N21" s="5" t="s">
        <v>196</v>
      </c>
      <c r="O21" s="5">
        <v>3</v>
      </c>
    </row>
    <row r="22" spans="1:15" x14ac:dyDescent="0.2">
      <c r="A22" t="s">
        <v>151</v>
      </c>
      <c r="B22" t="s">
        <v>5</v>
      </c>
      <c r="G22" s="15">
        <v>1</v>
      </c>
      <c r="K22" s="24" t="s">
        <v>167</v>
      </c>
      <c r="L22" s="8" t="s">
        <v>5</v>
      </c>
      <c r="N22" s="32" t="s">
        <v>197</v>
      </c>
    </row>
    <row r="23" spans="1:15" x14ac:dyDescent="0.2">
      <c r="A23" t="s">
        <v>172</v>
      </c>
      <c r="B23" t="s">
        <v>5</v>
      </c>
      <c r="F23" s="26" t="s">
        <v>169</v>
      </c>
      <c r="L23" s="8" t="s">
        <v>5</v>
      </c>
      <c r="N23" s="32" t="s">
        <v>197</v>
      </c>
    </row>
    <row r="24" spans="1:15" x14ac:dyDescent="0.2">
      <c r="A24" t="s">
        <v>148</v>
      </c>
      <c r="B24" t="s">
        <v>5</v>
      </c>
      <c r="C24" s="12">
        <v>1</v>
      </c>
      <c r="E24" s="14">
        <v>1</v>
      </c>
      <c r="L24" s="8" t="s">
        <v>5</v>
      </c>
      <c r="N24" s="32" t="s">
        <v>197</v>
      </c>
    </row>
    <row r="25" spans="1:15" x14ac:dyDescent="0.2">
      <c r="A25" t="s">
        <v>147</v>
      </c>
      <c r="B25" t="s">
        <v>5</v>
      </c>
      <c r="K25" s="24" t="s">
        <v>169</v>
      </c>
      <c r="L25" s="8" t="s">
        <v>5</v>
      </c>
      <c r="N25" s="32" t="s">
        <v>197</v>
      </c>
    </row>
    <row r="26" spans="1:15" x14ac:dyDescent="0.2">
      <c r="A26" t="s">
        <v>158</v>
      </c>
      <c r="B26" t="s">
        <v>5</v>
      </c>
      <c r="C26" s="12">
        <v>1</v>
      </c>
      <c r="H26" s="26" t="s">
        <v>168</v>
      </c>
      <c r="L26" s="8" t="s">
        <v>5</v>
      </c>
      <c r="N26" s="32" t="s">
        <v>197</v>
      </c>
    </row>
    <row r="27" spans="1:15" x14ac:dyDescent="0.2">
      <c r="A27" t="s">
        <v>162</v>
      </c>
      <c r="B27" t="s">
        <v>5</v>
      </c>
      <c r="D27" s="13">
        <v>1</v>
      </c>
      <c r="L27" s="8" t="s">
        <v>5</v>
      </c>
      <c r="N27" s="32" t="s">
        <v>197</v>
      </c>
    </row>
    <row r="28" spans="1:15" x14ac:dyDescent="0.2">
      <c r="N28" s="32"/>
    </row>
    <row r="29" spans="1:15" x14ac:dyDescent="0.2">
      <c r="N29" s="32"/>
    </row>
    <row r="30" spans="1:15" x14ac:dyDescent="0.2">
      <c r="N30" s="32"/>
    </row>
    <row r="31" spans="1:15" x14ac:dyDescent="0.2">
      <c r="N31" s="31"/>
    </row>
    <row r="32" spans="1:15" x14ac:dyDescent="0.2">
      <c r="N32" s="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082C9-37EE-B442-9363-FF4E7CE4C02D}">
  <dimension ref="A1:Q32"/>
  <sheetViews>
    <sheetView zoomScale="133" zoomScaleNormal="133" workbookViewId="0">
      <pane ySplit="7" topLeftCell="A8" activePane="bottomLeft" state="frozenSplit"/>
      <selection pane="bottomLeft" activeCell="P7" sqref="P7"/>
    </sheetView>
  </sheetViews>
  <sheetFormatPr baseColWidth="10" defaultRowHeight="16" x14ac:dyDescent="0.2"/>
  <cols>
    <col min="1" max="1" width="17.6640625" bestFit="1" customWidth="1"/>
    <col min="2" max="2" width="20.6640625" bestFit="1" customWidth="1"/>
    <col min="3" max="3" width="3.6640625" style="12" bestFit="1" customWidth="1"/>
    <col min="4" max="4" width="3.6640625" style="13" customWidth="1"/>
    <col min="5" max="5" width="3.6640625" style="14" bestFit="1" customWidth="1"/>
    <col min="6" max="6" width="3.6640625" style="26" customWidth="1"/>
    <col min="7" max="7" width="3.6640625" style="15" bestFit="1" customWidth="1"/>
    <col min="8" max="8" width="4.83203125" style="26" bestFit="1" customWidth="1"/>
    <col min="9" max="9" width="5.1640625" style="16" bestFit="1" customWidth="1"/>
    <col min="10" max="10" width="5.1640625" style="17" bestFit="1" customWidth="1"/>
    <col min="11" max="11" width="5.6640625" style="24" bestFit="1" customWidth="1"/>
    <col min="12" max="12" width="15.1640625" style="8" bestFit="1" customWidth="1"/>
    <col min="13" max="13" width="31" style="6" customWidth="1"/>
    <col min="14" max="14" width="6" style="30" bestFit="1" customWidth="1"/>
    <col min="15" max="15" width="7.5" style="5" bestFit="1" customWidth="1"/>
    <col min="16" max="16" width="13" style="3" customWidth="1"/>
  </cols>
  <sheetData>
    <row r="1" spans="1:17" x14ac:dyDescent="0.2">
      <c r="A1" s="1" t="s">
        <v>190</v>
      </c>
      <c r="C1" s="64" t="s">
        <v>240</v>
      </c>
      <c r="D1" s="65"/>
      <c r="E1" s="66"/>
      <c r="F1" s="67" t="s">
        <v>242</v>
      </c>
      <c r="G1" s="67"/>
      <c r="H1" s="68"/>
      <c r="I1" s="69" t="s">
        <v>243</v>
      </c>
      <c r="J1" s="68" t="s">
        <v>244</v>
      </c>
      <c r="K1" s="70"/>
      <c r="L1" s="70"/>
      <c r="M1"/>
      <c r="O1" s="63" t="s">
        <v>54</v>
      </c>
      <c r="P1" s="71" t="s">
        <v>247</v>
      </c>
      <c r="Q1" s="73" t="s">
        <v>244</v>
      </c>
    </row>
    <row r="2" spans="1:17" x14ac:dyDescent="0.2">
      <c r="C2" s="51" t="s">
        <v>239</v>
      </c>
      <c r="D2" s="52" t="s">
        <v>53</v>
      </c>
      <c r="E2" s="31" t="s">
        <v>235</v>
      </c>
      <c r="F2" s="53" t="s">
        <v>241</v>
      </c>
      <c r="G2" s="53" t="s">
        <v>53</v>
      </c>
      <c r="H2" s="55" t="s">
        <v>236</v>
      </c>
      <c r="I2" s="31" t="s">
        <v>237</v>
      </c>
      <c r="J2" s="58" t="s">
        <v>236</v>
      </c>
      <c r="K2" s="58" t="s">
        <v>238</v>
      </c>
      <c r="L2" s="58" t="s">
        <v>239</v>
      </c>
      <c r="M2" s="6" t="s">
        <v>245</v>
      </c>
      <c r="N2" s="61" t="s">
        <v>0</v>
      </c>
      <c r="O2" s="62" t="s">
        <v>246</v>
      </c>
      <c r="P2" s="72" t="s">
        <v>54</v>
      </c>
      <c r="Q2" s="74" t="s">
        <v>54</v>
      </c>
    </row>
    <row r="3" spans="1:17" x14ac:dyDescent="0.2">
      <c r="B3" s="47" t="s">
        <v>250</v>
      </c>
      <c r="C3" s="49">
        <v>0</v>
      </c>
      <c r="D3" s="50">
        <v>0</v>
      </c>
      <c r="E3" s="59">
        <v>10</v>
      </c>
      <c r="F3" s="48">
        <v>6</v>
      </c>
      <c r="G3" s="54">
        <v>3</v>
      </c>
      <c r="H3" s="56">
        <f>IF(E3&lt;(F3+G3),E3,(F3+G3))</f>
        <v>9</v>
      </c>
      <c r="I3" s="57">
        <v>0</v>
      </c>
      <c r="J3" s="56">
        <f>H3-I3</f>
        <v>9</v>
      </c>
      <c r="K3" s="56">
        <v>0.6</v>
      </c>
      <c r="L3" s="75">
        <f>IF((J3*K3+C3)&gt;1,J3*K3+C3,IF((J3*K3+C3)&gt;0,1,0))</f>
        <v>5.3999999999999995</v>
      </c>
      <c r="N3" s="44" t="s">
        <v>197</v>
      </c>
      <c r="O3" s="60">
        <v>0</v>
      </c>
      <c r="P3" s="76" t="s">
        <v>248</v>
      </c>
      <c r="Q3" s="75">
        <f>(O3+2*P3)/10</f>
        <v>0</v>
      </c>
    </row>
    <row r="4" spans="1:17" x14ac:dyDescent="0.2">
      <c r="B4" s="47" t="s">
        <v>80</v>
      </c>
      <c r="C4" s="49">
        <v>0</v>
      </c>
      <c r="D4" s="50">
        <v>0</v>
      </c>
      <c r="E4" s="59">
        <v>0</v>
      </c>
      <c r="F4" s="48">
        <v>1</v>
      </c>
      <c r="G4" s="54">
        <v>0</v>
      </c>
      <c r="H4" s="56">
        <f>IF(E4&lt;(F4+G4),E4,(F4+G4))</f>
        <v>0</v>
      </c>
      <c r="I4" s="57">
        <v>0</v>
      </c>
      <c r="J4" s="56">
        <f>H4-I4</f>
        <v>0</v>
      </c>
      <c r="K4" s="56">
        <v>1</v>
      </c>
      <c r="L4" s="75">
        <f>IF((J4*K4+C4)&gt;1,J4*K4+C4,IF((J4*K4+C4)&gt;0,1,0))</f>
        <v>0</v>
      </c>
      <c r="N4" s="6"/>
      <c r="O4" s="77" t="s">
        <v>249</v>
      </c>
      <c r="P4" s="78"/>
    </row>
    <row r="5" spans="1:17" x14ac:dyDescent="0.2">
      <c r="L5" s="9" t="s">
        <v>181</v>
      </c>
    </row>
    <row r="6" spans="1:17" x14ac:dyDescent="0.2">
      <c r="C6" s="12">
        <f>SUM(C8:C105)</f>
        <v>6</v>
      </c>
      <c r="D6" s="13">
        <f>SUM(D8:D105)</f>
        <v>4</v>
      </c>
      <c r="E6" s="14">
        <f>SUM(E8:E105)</f>
        <v>7</v>
      </c>
      <c r="G6" s="15">
        <f>SUM(G8:G105)</f>
        <v>3</v>
      </c>
      <c r="I6" s="16">
        <f>SUM(I8:I105)</f>
        <v>2</v>
      </c>
      <c r="J6" s="17">
        <f>SUM(J8:J105)</f>
        <v>0</v>
      </c>
      <c r="N6" s="34" t="s">
        <v>195</v>
      </c>
      <c r="O6" s="80">
        <f>SUM(O8:O54)</f>
        <v>0</v>
      </c>
    </row>
    <row r="7" spans="1:17" s="1" customFormat="1" ht="108" x14ac:dyDescent="0.2">
      <c r="A7" s="1" t="s">
        <v>64</v>
      </c>
      <c r="B7" s="1" t="s">
        <v>65</v>
      </c>
      <c r="C7" s="18" t="s">
        <v>57</v>
      </c>
      <c r="D7" s="19" t="s">
        <v>56</v>
      </c>
      <c r="E7" s="20" t="s">
        <v>47</v>
      </c>
      <c r="F7" s="27" t="s">
        <v>60</v>
      </c>
      <c r="G7" s="21" t="s">
        <v>53</v>
      </c>
      <c r="H7" s="27" t="s">
        <v>61</v>
      </c>
      <c r="I7" s="22" t="s">
        <v>0</v>
      </c>
      <c r="J7" s="23" t="s">
        <v>54</v>
      </c>
      <c r="K7" s="25" t="s">
        <v>62</v>
      </c>
      <c r="L7" s="10" t="s">
        <v>66</v>
      </c>
      <c r="M7" s="7" t="s">
        <v>182</v>
      </c>
      <c r="N7" s="33" t="s">
        <v>194</v>
      </c>
      <c r="O7" s="28" t="s">
        <v>193</v>
      </c>
      <c r="P7" s="29" t="s">
        <v>253</v>
      </c>
    </row>
    <row r="8" spans="1:17" x14ac:dyDescent="0.2">
      <c r="A8" t="s">
        <v>78</v>
      </c>
      <c r="B8" t="s">
        <v>19</v>
      </c>
      <c r="E8" s="14">
        <v>1</v>
      </c>
      <c r="L8" s="8" t="s">
        <v>80</v>
      </c>
      <c r="N8" s="32" t="s">
        <v>197</v>
      </c>
    </row>
    <row r="9" spans="1:17" x14ac:dyDescent="0.2">
      <c r="A9" t="s">
        <v>129</v>
      </c>
      <c r="B9" t="s">
        <v>20</v>
      </c>
      <c r="G9" s="15">
        <v>2</v>
      </c>
      <c r="L9" s="8" t="s">
        <v>20</v>
      </c>
      <c r="N9" s="32" t="s">
        <v>197</v>
      </c>
    </row>
    <row r="10" spans="1:17" x14ac:dyDescent="0.2">
      <c r="A10" t="s">
        <v>125</v>
      </c>
      <c r="B10" t="s">
        <v>20</v>
      </c>
      <c r="C10" s="12">
        <v>1</v>
      </c>
      <c r="E10" s="14">
        <v>1</v>
      </c>
      <c r="L10" s="8" t="s">
        <v>20</v>
      </c>
      <c r="N10" s="32" t="s">
        <v>197</v>
      </c>
    </row>
    <row r="11" spans="1:17" x14ac:dyDescent="0.2">
      <c r="A11" t="s">
        <v>126</v>
      </c>
      <c r="B11" t="s">
        <v>20</v>
      </c>
      <c r="D11" s="13">
        <v>1</v>
      </c>
      <c r="L11" s="8" t="s">
        <v>20</v>
      </c>
      <c r="N11" s="32" t="s">
        <v>197</v>
      </c>
    </row>
    <row r="12" spans="1:17" x14ac:dyDescent="0.2">
      <c r="A12" t="s">
        <v>130</v>
      </c>
      <c r="B12" t="s">
        <v>20</v>
      </c>
      <c r="F12" s="26" t="s">
        <v>166</v>
      </c>
      <c r="L12" s="8" t="s">
        <v>20</v>
      </c>
      <c r="N12" s="32" t="s">
        <v>197</v>
      </c>
    </row>
    <row r="13" spans="1:17" x14ac:dyDescent="0.2">
      <c r="A13" t="s">
        <v>177</v>
      </c>
      <c r="B13" t="s">
        <v>20</v>
      </c>
      <c r="K13" s="24" t="s">
        <v>169</v>
      </c>
      <c r="L13" s="8" t="s">
        <v>20</v>
      </c>
      <c r="N13" s="32" t="s">
        <v>197</v>
      </c>
    </row>
    <row r="14" spans="1:17" x14ac:dyDescent="0.2">
      <c r="A14" t="s">
        <v>120</v>
      </c>
      <c r="B14" t="s">
        <v>20</v>
      </c>
      <c r="C14" s="12">
        <v>1</v>
      </c>
      <c r="L14" s="8" t="s">
        <v>20</v>
      </c>
      <c r="N14" s="32" t="s">
        <v>197</v>
      </c>
    </row>
    <row r="15" spans="1:17" x14ac:dyDescent="0.2">
      <c r="A15" t="s">
        <v>123</v>
      </c>
      <c r="B15" t="s">
        <v>20</v>
      </c>
      <c r="I15" s="16">
        <v>1</v>
      </c>
      <c r="L15" s="8" t="s">
        <v>20</v>
      </c>
      <c r="N15" s="32" t="s">
        <v>197</v>
      </c>
    </row>
    <row r="16" spans="1:17" x14ac:dyDescent="0.2">
      <c r="A16" t="s">
        <v>122</v>
      </c>
      <c r="B16" t="s">
        <v>20</v>
      </c>
      <c r="E16" s="14">
        <v>1</v>
      </c>
      <c r="L16" s="8" t="s">
        <v>20</v>
      </c>
      <c r="N16" s="32" t="s">
        <v>197</v>
      </c>
    </row>
    <row r="17" spans="1:14" x14ac:dyDescent="0.2">
      <c r="A17" t="s">
        <v>128</v>
      </c>
      <c r="B17" t="s">
        <v>20</v>
      </c>
      <c r="G17" s="15">
        <v>1</v>
      </c>
      <c r="L17" s="8" t="s">
        <v>20</v>
      </c>
      <c r="N17" s="32" t="s">
        <v>197</v>
      </c>
    </row>
    <row r="18" spans="1:14" x14ac:dyDescent="0.2">
      <c r="A18" t="s">
        <v>121</v>
      </c>
      <c r="B18" t="s">
        <v>20</v>
      </c>
      <c r="D18" s="13">
        <v>1</v>
      </c>
      <c r="L18" s="8" t="s">
        <v>20</v>
      </c>
      <c r="N18" s="32" t="s">
        <v>197</v>
      </c>
    </row>
    <row r="19" spans="1:14" x14ac:dyDescent="0.2">
      <c r="A19" t="s">
        <v>134</v>
      </c>
      <c r="B19" t="s">
        <v>20</v>
      </c>
      <c r="E19" s="14">
        <v>1</v>
      </c>
      <c r="L19" s="8" t="s">
        <v>20</v>
      </c>
      <c r="N19" s="32" t="s">
        <v>197</v>
      </c>
    </row>
    <row r="20" spans="1:14" x14ac:dyDescent="0.2">
      <c r="A20" t="s">
        <v>133</v>
      </c>
      <c r="B20" t="s">
        <v>20</v>
      </c>
      <c r="D20" s="13">
        <v>1</v>
      </c>
      <c r="H20" s="26" t="s">
        <v>168</v>
      </c>
      <c r="I20" s="16">
        <v>1</v>
      </c>
      <c r="L20" s="8" t="s">
        <v>20</v>
      </c>
      <c r="N20" s="32" t="s">
        <v>197</v>
      </c>
    </row>
    <row r="21" spans="1:14" x14ac:dyDescent="0.2">
      <c r="A21" t="s">
        <v>178</v>
      </c>
      <c r="B21" t="s">
        <v>20</v>
      </c>
      <c r="K21" s="24" t="s">
        <v>173</v>
      </c>
      <c r="L21" s="8" t="s">
        <v>20</v>
      </c>
      <c r="N21" s="32" t="s">
        <v>197</v>
      </c>
    </row>
    <row r="22" spans="1:14" x14ac:dyDescent="0.2">
      <c r="A22" t="s">
        <v>131</v>
      </c>
      <c r="B22" t="s">
        <v>20</v>
      </c>
      <c r="F22" s="26" t="s">
        <v>169</v>
      </c>
      <c r="L22" s="8" t="s">
        <v>20</v>
      </c>
      <c r="N22" s="32" t="s">
        <v>197</v>
      </c>
    </row>
    <row r="23" spans="1:14" x14ac:dyDescent="0.2">
      <c r="A23" t="s">
        <v>124</v>
      </c>
      <c r="B23" t="s">
        <v>20</v>
      </c>
      <c r="C23" s="12">
        <v>1</v>
      </c>
      <c r="L23" s="8" t="s">
        <v>20</v>
      </c>
      <c r="N23" s="32" t="s">
        <v>197</v>
      </c>
    </row>
    <row r="24" spans="1:14" x14ac:dyDescent="0.2">
      <c r="A24" t="s">
        <v>119</v>
      </c>
      <c r="B24" t="s">
        <v>20</v>
      </c>
      <c r="C24" s="12">
        <v>1</v>
      </c>
      <c r="L24" s="8" t="s">
        <v>20</v>
      </c>
      <c r="N24" s="32" t="s">
        <v>197</v>
      </c>
    </row>
    <row r="25" spans="1:14" x14ac:dyDescent="0.2">
      <c r="A25" t="s">
        <v>132</v>
      </c>
      <c r="B25" t="s">
        <v>20</v>
      </c>
      <c r="C25" s="12">
        <v>1</v>
      </c>
      <c r="E25" s="14">
        <v>1</v>
      </c>
      <c r="L25" s="8" t="s">
        <v>20</v>
      </c>
      <c r="N25" s="32" t="s">
        <v>197</v>
      </c>
    </row>
    <row r="26" spans="1:14" x14ac:dyDescent="0.2">
      <c r="A26" t="s">
        <v>135</v>
      </c>
      <c r="B26" t="s">
        <v>20</v>
      </c>
      <c r="E26" s="14">
        <v>1</v>
      </c>
      <c r="K26" s="24" t="s">
        <v>167</v>
      </c>
      <c r="L26" s="8" t="s">
        <v>20</v>
      </c>
      <c r="N26" s="32" t="s">
        <v>197</v>
      </c>
    </row>
    <row r="27" spans="1:14" x14ac:dyDescent="0.2">
      <c r="A27" t="s">
        <v>127</v>
      </c>
      <c r="B27" t="s">
        <v>20</v>
      </c>
      <c r="C27" s="12">
        <v>1</v>
      </c>
      <c r="L27" s="8" t="s">
        <v>20</v>
      </c>
      <c r="N27" s="32" t="s">
        <v>197</v>
      </c>
    </row>
    <row r="28" spans="1:14" x14ac:dyDescent="0.2">
      <c r="A28" t="s">
        <v>136</v>
      </c>
      <c r="B28" t="s">
        <v>20</v>
      </c>
      <c r="E28" s="14">
        <v>1</v>
      </c>
      <c r="L28" s="8" t="s">
        <v>20</v>
      </c>
      <c r="N28" s="32" t="s">
        <v>197</v>
      </c>
    </row>
    <row r="29" spans="1:14" x14ac:dyDescent="0.2">
      <c r="A29" t="s">
        <v>24</v>
      </c>
      <c r="B29" t="s">
        <v>20</v>
      </c>
      <c r="D29" s="13">
        <v>1</v>
      </c>
      <c r="L29" s="8" t="s">
        <v>20</v>
      </c>
      <c r="N29" s="32" t="s">
        <v>197</v>
      </c>
    </row>
    <row r="30" spans="1:14" x14ac:dyDescent="0.2">
      <c r="N30" s="32"/>
    </row>
    <row r="31" spans="1:14" x14ac:dyDescent="0.2">
      <c r="N31" s="31"/>
    </row>
    <row r="32" spans="1:14" x14ac:dyDescent="0.2">
      <c r="N32" s="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A9F6-5BB3-914B-847E-8CB9FE08F9F1}">
  <dimension ref="A1:Q33"/>
  <sheetViews>
    <sheetView zoomScale="133" zoomScaleNormal="133" workbookViewId="0">
      <pane ySplit="8" topLeftCell="A9" activePane="bottomLeft" state="frozenSplit"/>
      <selection pane="bottomLeft" activeCell="P8" sqref="P8"/>
    </sheetView>
  </sheetViews>
  <sheetFormatPr baseColWidth="10" defaultRowHeight="16" x14ac:dyDescent="0.2"/>
  <cols>
    <col min="1" max="1" width="18" bestFit="1" customWidth="1"/>
    <col min="2" max="2" width="20.6640625" bestFit="1" customWidth="1"/>
    <col min="3" max="3" width="3.6640625" style="12" bestFit="1" customWidth="1"/>
    <col min="4" max="4" width="3.6640625" style="13" customWidth="1"/>
    <col min="5" max="5" width="3.6640625" style="14" bestFit="1" customWidth="1"/>
    <col min="6" max="6" width="3.6640625" style="26" customWidth="1"/>
    <col min="7" max="7" width="3.6640625" style="15" bestFit="1" customWidth="1"/>
    <col min="8" max="8" width="4.83203125" style="26" bestFit="1" customWidth="1"/>
    <col min="9" max="9" width="5.1640625" style="16" bestFit="1" customWidth="1"/>
    <col min="10" max="10" width="5.1640625" style="17" bestFit="1" customWidth="1"/>
    <col min="11" max="11" width="5.6640625" style="24" bestFit="1" customWidth="1"/>
    <col min="12" max="12" width="15.1640625" style="8" bestFit="1" customWidth="1"/>
    <col min="13" max="13" width="28.83203125" style="6" bestFit="1" customWidth="1"/>
    <col min="14" max="14" width="6" style="30" bestFit="1" customWidth="1"/>
    <col min="15" max="15" width="7.5" style="5" bestFit="1" customWidth="1"/>
    <col min="16" max="16" width="13" style="3" customWidth="1"/>
  </cols>
  <sheetData>
    <row r="1" spans="1:17" x14ac:dyDescent="0.2">
      <c r="A1" s="1" t="s">
        <v>191</v>
      </c>
      <c r="C1" s="64" t="s">
        <v>240</v>
      </c>
      <c r="D1" s="65"/>
      <c r="E1" s="66"/>
      <c r="F1" s="67" t="s">
        <v>242</v>
      </c>
      <c r="G1" s="67"/>
      <c r="H1" s="68"/>
      <c r="I1" s="69" t="s">
        <v>243</v>
      </c>
      <c r="J1" s="68" t="s">
        <v>244</v>
      </c>
      <c r="K1" s="70"/>
      <c r="L1" s="70"/>
      <c r="M1"/>
      <c r="O1" s="63" t="s">
        <v>54</v>
      </c>
      <c r="P1" s="71" t="s">
        <v>247</v>
      </c>
      <c r="Q1" s="73" t="s">
        <v>244</v>
      </c>
    </row>
    <row r="2" spans="1:17" x14ac:dyDescent="0.2">
      <c r="C2" s="51" t="s">
        <v>239</v>
      </c>
      <c r="D2" s="52" t="s">
        <v>53</v>
      </c>
      <c r="E2" s="31" t="s">
        <v>235</v>
      </c>
      <c r="F2" s="53" t="s">
        <v>241</v>
      </c>
      <c r="G2" s="53" t="s">
        <v>53</v>
      </c>
      <c r="H2" s="55" t="s">
        <v>236</v>
      </c>
      <c r="I2" s="31" t="s">
        <v>237</v>
      </c>
      <c r="J2" s="58" t="s">
        <v>236</v>
      </c>
      <c r="K2" s="58" t="s">
        <v>238</v>
      </c>
      <c r="L2" s="58" t="s">
        <v>239</v>
      </c>
      <c r="M2" s="6" t="s">
        <v>245</v>
      </c>
      <c r="N2" s="61" t="s">
        <v>0</v>
      </c>
      <c r="O2" s="62" t="s">
        <v>246</v>
      </c>
      <c r="P2" s="72" t="s">
        <v>54</v>
      </c>
      <c r="Q2" s="74" t="s">
        <v>54</v>
      </c>
    </row>
    <row r="3" spans="1:17" x14ac:dyDescent="0.2">
      <c r="B3" s="47" t="s">
        <v>21</v>
      </c>
      <c r="C3" s="49">
        <v>4</v>
      </c>
      <c r="D3" s="50">
        <v>1</v>
      </c>
      <c r="E3" s="59">
        <v>7</v>
      </c>
      <c r="F3" s="48">
        <v>6</v>
      </c>
      <c r="G3" s="54">
        <v>3</v>
      </c>
      <c r="H3" s="56">
        <f>IF(E3&lt;(F3+G3),E3,(F3+G3))</f>
        <v>7</v>
      </c>
      <c r="I3" s="57">
        <v>0</v>
      </c>
      <c r="J3" s="56">
        <f>H3-I3</f>
        <v>7</v>
      </c>
      <c r="K3" s="56">
        <v>0.8</v>
      </c>
      <c r="L3" s="75">
        <f>IF((J3*K3+C3)&gt;1,J3*K3+C3,IF((J3*K3+C3)&gt;0,1,0))</f>
        <v>9.6000000000000014</v>
      </c>
      <c r="N3" s="44">
        <v>3</v>
      </c>
      <c r="O3" s="60">
        <v>1</v>
      </c>
      <c r="P3" s="76" t="s">
        <v>248</v>
      </c>
      <c r="Q3" s="75">
        <f>(O3+2*P3)/10</f>
        <v>0.1</v>
      </c>
    </row>
    <row r="4" spans="1:17" x14ac:dyDescent="0.2">
      <c r="B4" s="47" t="s">
        <v>31</v>
      </c>
      <c r="C4" s="49">
        <v>2</v>
      </c>
      <c r="D4" s="50">
        <v>1</v>
      </c>
      <c r="E4" s="59">
        <v>3</v>
      </c>
      <c r="F4" s="48">
        <v>3</v>
      </c>
      <c r="G4" s="54">
        <v>0</v>
      </c>
      <c r="H4" s="56">
        <f>IF(E4&lt;(F4+G4),E4,(F4+G4))</f>
        <v>3</v>
      </c>
      <c r="I4" s="57">
        <v>0</v>
      </c>
      <c r="J4" s="56">
        <f>H4-I4</f>
        <v>3</v>
      </c>
      <c r="K4" s="56">
        <v>0.8</v>
      </c>
      <c r="L4" s="75">
        <f>IF((J4*K4+C4)&gt;1,J4*K4+C4,IF((J4*K4+C4)&gt;0,1,0))</f>
        <v>4.4000000000000004</v>
      </c>
      <c r="N4" s="5"/>
      <c r="O4" s="77" t="s">
        <v>249</v>
      </c>
      <c r="P4" s="78"/>
      <c r="Q4" s="79"/>
    </row>
    <row r="5" spans="1:17" x14ac:dyDescent="0.2">
      <c r="B5" s="47" t="s">
        <v>35</v>
      </c>
      <c r="C5" s="49">
        <v>0</v>
      </c>
      <c r="D5" s="50">
        <v>0</v>
      </c>
      <c r="E5" s="59">
        <v>1</v>
      </c>
      <c r="F5" s="48">
        <v>1</v>
      </c>
      <c r="G5" s="54">
        <v>1</v>
      </c>
      <c r="H5" s="56">
        <f>IF(E5&lt;(F5+G5),E5,(F5+G5))</f>
        <v>1</v>
      </c>
      <c r="I5" s="57">
        <v>0</v>
      </c>
      <c r="J5" s="56">
        <f>H5-I5</f>
        <v>1</v>
      </c>
      <c r="K5" s="56">
        <v>0.8</v>
      </c>
      <c r="L5" s="75">
        <f>IF((J5*K5+C5)&gt;1,J5*K5+C5,IF((J5*K5+C5)&gt;0,1,0))</f>
        <v>1</v>
      </c>
      <c r="N5" s="6"/>
    </row>
    <row r="6" spans="1:17" x14ac:dyDescent="0.2">
      <c r="L6" s="9" t="s">
        <v>181</v>
      </c>
    </row>
    <row r="7" spans="1:17" x14ac:dyDescent="0.2">
      <c r="C7" s="12">
        <f>SUM(C9:C103)</f>
        <v>7</v>
      </c>
      <c r="D7" s="13">
        <f>SUM(D9:D103)</f>
        <v>4</v>
      </c>
      <c r="E7" s="14">
        <f>SUM(E9:E103)</f>
        <v>10</v>
      </c>
      <c r="G7" s="15">
        <f>SUM(G9:G103)</f>
        <v>2</v>
      </c>
      <c r="I7" s="16">
        <f>SUM(I9:I103)</f>
        <v>-2</v>
      </c>
      <c r="J7" s="17">
        <f>SUM(J9:J103)</f>
        <v>1</v>
      </c>
      <c r="N7" s="34" t="s">
        <v>195</v>
      </c>
      <c r="O7" s="80">
        <f>SUM(O9:O55)</f>
        <v>1</v>
      </c>
    </row>
    <row r="8" spans="1:17" s="1" customFormat="1" ht="108" x14ac:dyDescent="0.2">
      <c r="A8" s="1" t="s">
        <v>64</v>
      </c>
      <c r="B8" s="1" t="s">
        <v>65</v>
      </c>
      <c r="C8" s="18" t="s">
        <v>57</v>
      </c>
      <c r="D8" s="19" t="s">
        <v>56</v>
      </c>
      <c r="E8" s="20" t="s">
        <v>47</v>
      </c>
      <c r="F8" s="27" t="s">
        <v>60</v>
      </c>
      <c r="G8" s="21" t="s">
        <v>53</v>
      </c>
      <c r="H8" s="27" t="s">
        <v>61</v>
      </c>
      <c r="I8" s="22" t="s">
        <v>0</v>
      </c>
      <c r="J8" s="23" t="s">
        <v>54</v>
      </c>
      <c r="K8" s="25" t="s">
        <v>62</v>
      </c>
      <c r="L8" s="10" t="s">
        <v>66</v>
      </c>
      <c r="M8" s="7" t="s">
        <v>182</v>
      </c>
      <c r="N8" s="33" t="s">
        <v>194</v>
      </c>
      <c r="O8" s="28" t="s">
        <v>193</v>
      </c>
      <c r="P8" s="29" t="s">
        <v>253</v>
      </c>
    </row>
    <row r="9" spans="1:17" x14ac:dyDescent="0.2">
      <c r="A9" t="s">
        <v>55</v>
      </c>
      <c r="B9" t="s">
        <v>31</v>
      </c>
      <c r="C9" s="12">
        <v>1</v>
      </c>
      <c r="L9" s="8" t="s">
        <v>50</v>
      </c>
      <c r="N9" s="32" t="s">
        <v>197</v>
      </c>
    </row>
    <row r="10" spans="1:17" x14ac:dyDescent="0.2">
      <c r="A10" t="s">
        <v>58</v>
      </c>
      <c r="B10" t="s">
        <v>31</v>
      </c>
      <c r="E10" s="14">
        <v>1</v>
      </c>
      <c r="L10" s="8" t="s">
        <v>50</v>
      </c>
      <c r="N10" s="32" t="s">
        <v>197</v>
      </c>
    </row>
    <row r="11" spans="1:17" x14ac:dyDescent="0.2">
      <c r="A11" t="s">
        <v>52</v>
      </c>
      <c r="B11" t="s">
        <v>31</v>
      </c>
      <c r="D11" s="13">
        <v>1</v>
      </c>
      <c r="E11" s="14">
        <v>1</v>
      </c>
      <c r="K11" s="24" t="s">
        <v>169</v>
      </c>
      <c r="L11" s="8" t="s">
        <v>50</v>
      </c>
      <c r="N11" s="32" t="s">
        <v>197</v>
      </c>
    </row>
    <row r="12" spans="1:17" x14ac:dyDescent="0.2">
      <c r="A12" t="s">
        <v>51</v>
      </c>
      <c r="B12" t="s">
        <v>31</v>
      </c>
      <c r="C12" s="12">
        <v>1</v>
      </c>
      <c r="L12" s="8" t="s">
        <v>50</v>
      </c>
      <c r="N12" s="32" t="s">
        <v>197</v>
      </c>
    </row>
    <row r="13" spans="1:17" x14ac:dyDescent="0.2">
      <c r="A13" t="s">
        <v>30</v>
      </c>
      <c r="B13" t="s">
        <v>30</v>
      </c>
      <c r="I13" s="16">
        <v>1</v>
      </c>
      <c r="L13" s="8" t="s">
        <v>30</v>
      </c>
      <c r="M13" s="6" t="s">
        <v>142</v>
      </c>
      <c r="N13" s="32" t="s">
        <v>197</v>
      </c>
    </row>
    <row r="14" spans="1:17" x14ac:dyDescent="0.2">
      <c r="A14" t="s">
        <v>93</v>
      </c>
      <c r="B14" t="s">
        <v>21</v>
      </c>
      <c r="D14" s="13">
        <v>1</v>
      </c>
      <c r="E14" s="14">
        <v>1</v>
      </c>
      <c r="H14" s="26" t="s">
        <v>166</v>
      </c>
      <c r="I14" s="16">
        <v>-1</v>
      </c>
      <c r="J14" s="17">
        <v>1</v>
      </c>
      <c r="L14" s="11" t="s">
        <v>21</v>
      </c>
      <c r="N14" s="32" t="s">
        <v>197</v>
      </c>
    </row>
    <row r="15" spans="1:17" x14ac:dyDescent="0.2">
      <c r="A15" t="s">
        <v>94</v>
      </c>
      <c r="B15" t="s">
        <v>21</v>
      </c>
      <c r="C15" s="12">
        <v>1</v>
      </c>
      <c r="L15" s="11" t="s">
        <v>21</v>
      </c>
      <c r="N15" s="32" t="s">
        <v>197</v>
      </c>
    </row>
    <row r="16" spans="1:17" x14ac:dyDescent="0.2">
      <c r="A16" t="s">
        <v>91</v>
      </c>
      <c r="B16" t="s">
        <v>21</v>
      </c>
      <c r="C16" s="12">
        <v>2</v>
      </c>
      <c r="E16" s="14">
        <v>1</v>
      </c>
      <c r="I16" s="16">
        <v>-1</v>
      </c>
      <c r="K16" s="24" t="s">
        <v>167</v>
      </c>
      <c r="L16" s="11" t="s">
        <v>21</v>
      </c>
      <c r="N16" s="32" t="s">
        <v>197</v>
      </c>
    </row>
    <row r="17" spans="1:15" x14ac:dyDescent="0.2">
      <c r="A17" t="s">
        <v>92</v>
      </c>
      <c r="B17" t="s">
        <v>21</v>
      </c>
      <c r="C17" s="12">
        <v>1</v>
      </c>
      <c r="I17" s="16">
        <v>-1</v>
      </c>
      <c r="L17" s="11" t="s">
        <v>21</v>
      </c>
      <c r="N17" s="32" t="s">
        <v>197</v>
      </c>
    </row>
    <row r="18" spans="1:15" x14ac:dyDescent="0.2">
      <c r="A18" t="s">
        <v>89</v>
      </c>
      <c r="B18" t="s">
        <v>21</v>
      </c>
      <c r="C18" s="12">
        <v>1</v>
      </c>
      <c r="L18" s="11" t="s">
        <v>21</v>
      </c>
      <c r="N18" s="32" t="s">
        <v>197</v>
      </c>
    </row>
    <row r="19" spans="1:15" x14ac:dyDescent="0.2">
      <c r="A19" t="s">
        <v>90</v>
      </c>
      <c r="B19" t="s">
        <v>21</v>
      </c>
      <c r="D19" s="13">
        <v>1</v>
      </c>
      <c r="E19" s="14">
        <v>1</v>
      </c>
      <c r="L19" s="11" t="s">
        <v>21</v>
      </c>
      <c r="N19" s="32" t="s">
        <v>197</v>
      </c>
    </row>
    <row r="20" spans="1:15" x14ac:dyDescent="0.2">
      <c r="A20" t="s">
        <v>100</v>
      </c>
      <c r="B20" t="s">
        <v>34</v>
      </c>
      <c r="E20" s="14">
        <v>1</v>
      </c>
      <c r="L20" s="8" t="s">
        <v>34</v>
      </c>
      <c r="M20" s="6" t="s">
        <v>184</v>
      </c>
      <c r="N20" s="32" t="s">
        <v>197</v>
      </c>
    </row>
    <row r="21" spans="1:15" x14ac:dyDescent="0.2">
      <c r="A21" t="s">
        <v>25</v>
      </c>
      <c r="B21" t="s">
        <v>25</v>
      </c>
      <c r="E21" s="14">
        <v>1</v>
      </c>
      <c r="L21" s="8" t="s">
        <v>25</v>
      </c>
      <c r="M21" s="6" t="s">
        <v>180</v>
      </c>
      <c r="N21" s="32" t="s">
        <v>197</v>
      </c>
    </row>
    <row r="22" spans="1:15" x14ac:dyDescent="0.2">
      <c r="A22" t="s">
        <v>111</v>
      </c>
      <c r="B22" t="s">
        <v>36</v>
      </c>
      <c r="G22" s="15">
        <v>1</v>
      </c>
      <c r="L22" s="8" t="s">
        <v>35</v>
      </c>
      <c r="N22" s="32" t="s">
        <v>197</v>
      </c>
    </row>
    <row r="23" spans="1:15" x14ac:dyDescent="0.2">
      <c r="A23" t="s">
        <v>116</v>
      </c>
      <c r="B23" t="s">
        <v>35</v>
      </c>
      <c r="E23" s="14">
        <v>1</v>
      </c>
      <c r="L23" s="8" t="s">
        <v>35</v>
      </c>
      <c r="N23" s="32" t="s">
        <v>197</v>
      </c>
    </row>
    <row r="24" spans="1:15" x14ac:dyDescent="0.2">
      <c r="A24" t="s">
        <v>115</v>
      </c>
      <c r="B24" t="s">
        <v>35</v>
      </c>
      <c r="D24" s="13">
        <v>1</v>
      </c>
      <c r="L24" s="8" t="s">
        <v>35</v>
      </c>
      <c r="N24" s="32" t="s">
        <v>197</v>
      </c>
    </row>
    <row r="25" spans="1:15" x14ac:dyDescent="0.2">
      <c r="A25" t="s">
        <v>29</v>
      </c>
      <c r="B25" t="s">
        <v>29</v>
      </c>
      <c r="G25" s="15">
        <v>1</v>
      </c>
      <c r="L25" s="8" t="s">
        <v>29</v>
      </c>
      <c r="M25" s="6" t="s">
        <v>183</v>
      </c>
      <c r="N25" s="32" t="s">
        <v>197</v>
      </c>
    </row>
    <row r="26" spans="1:15" x14ac:dyDescent="0.2">
      <c r="A26" t="s">
        <v>141</v>
      </c>
      <c r="B26" t="s">
        <v>23</v>
      </c>
      <c r="E26" s="14">
        <v>1</v>
      </c>
      <c r="L26" s="8" t="s">
        <v>23</v>
      </c>
      <c r="M26" s="6" t="s">
        <v>180</v>
      </c>
      <c r="N26" s="31" t="s">
        <v>196</v>
      </c>
      <c r="O26" s="5">
        <v>1</v>
      </c>
    </row>
    <row r="27" spans="1:15" x14ac:dyDescent="0.2">
      <c r="A27" t="s">
        <v>156</v>
      </c>
      <c r="B27" t="s">
        <v>5</v>
      </c>
      <c r="E27" s="14">
        <v>1</v>
      </c>
      <c r="L27" s="8" t="s">
        <v>5</v>
      </c>
      <c r="M27" s="6" t="s">
        <v>201</v>
      </c>
      <c r="N27" s="32" t="s">
        <v>197</v>
      </c>
    </row>
    <row r="28" spans="1:15" x14ac:dyDescent="0.2">
      <c r="N28" s="32"/>
    </row>
    <row r="29" spans="1:15" x14ac:dyDescent="0.2">
      <c r="N29" s="32"/>
    </row>
    <row r="30" spans="1:15" x14ac:dyDescent="0.2">
      <c r="N30" s="32"/>
    </row>
    <row r="31" spans="1:15" x14ac:dyDescent="0.2">
      <c r="N31" s="32"/>
    </row>
    <row r="32" spans="1:15" x14ac:dyDescent="0.2">
      <c r="N32" s="31"/>
    </row>
    <row r="33" spans="14:14" x14ac:dyDescent="0.2">
      <c r="N33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CE1E-EEF4-1449-A658-C8D1D92AE263}">
  <dimension ref="A1:Q31"/>
  <sheetViews>
    <sheetView zoomScale="133" zoomScaleNormal="133" workbookViewId="0">
      <pane ySplit="6" topLeftCell="A7" activePane="bottomLeft" state="frozenSplit"/>
      <selection pane="bottomLeft"/>
    </sheetView>
  </sheetViews>
  <sheetFormatPr baseColWidth="10" defaultRowHeight="16" x14ac:dyDescent="0.2"/>
  <cols>
    <col min="1" max="1" width="18.83203125" bestFit="1" customWidth="1"/>
    <col min="2" max="2" width="20.6640625" bestFit="1" customWidth="1"/>
    <col min="3" max="3" width="3.6640625" style="12" bestFit="1" customWidth="1"/>
    <col min="4" max="4" width="3.6640625" style="13" customWidth="1"/>
    <col min="5" max="5" width="3.6640625" style="14" bestFit="1" customWidth="1"/>
    <col min="6" max="6" width="3.6640625" style="26" customWidth="1"/>
    <col min="7" max="7" width="3.6640625" style="15" bestFit="1" customWidth="1"/>
    <col min="8" max="8" width="4.83203125" style="26" bestFit="1" customWidth="1"/>
    <col min="9" max="9" width="5.1640625" style="16" bestFit="1" customWidth="1"/>
    <col min="10" max="10" width="5.1640625" style="17" bestFit="1" customWidth="1"/>
    <col min="11" max="11" width="5.6640625" style="24" bestFit="1" customWidth="1"/>
    <col min="12" max="12" width="15.1640625" style="8" bestFit="1" customWidth="1"/>
    <col min="13" max="13" width="31" style="6" customWidth="1"/>
    <col min="14" max="14" width="6" style="30" bestFit="1" customWidth="1"/>
    <col min="15" max="15" width="7.5" style="5" bestFit="1" customWidth="1"/>
    <col min="16" max="16" width="13" style="3" customWidth="1"/>
  </cols>
  <sheetData>
    <row r="1" spans="1:17" x14ac:dyDescent="0.2">
      <c r="A1" s="1" t="s">
        <v>192</v>
      </c>
      <c r="C1" s="64" t="s">
        <v>240</v>
      </c>
      <c r="D1" s="65"/>
      <c r="E1" s="66"/>
      <c r="F1" s="67" t="s">
        <v>242</v>
      </c>
      <c r="G1" s="67"/>
      <c r="H1" s="68"/>
      <c r="I1" s="69" t="s">
        <v>243</v>
      </c>
      <c r="J1" s="68" t="s">
        <v>244</v>
      </c>
      <c r="K1" s="70"/>
      <c r="L1" s="70"/>
      <c r="M1"/>
      <c r="O1" s="63" t="s">
        <v>54</v>
      </c>
      <c r="P1" s="71" t="s">
        <v>247</v>
      </c>
      <c r="Q1" s="73" t="s">
        <v>244</v>
      </c>
    </row>
    <row r="2" spans="1:17" x14ac:dyDescent="0.2">
      <c r="C2" s="51" t="s">
        <v>239</v>
      </c>
      <c r="D2" s="52" t="s">
        <v>53</v>
      </c>
      <c r="E2" s="31" t="s">
        <v>235</v>
      </c>
      <c r="F2" s="53" t="s">
        <v>241</v>
      </c>
      <c r="G2" s="53" t="s">
        <v>53</v>
      </c>
      <c r="H2" s="55" t="s">
        <v>236</v>
      </c>
      <c r="I2" s="31" t="s">
        <v>237</v>
      </c>
      <c r="J2" s="58" t="s">
        <v>236</v>
      </c>
      <c r="K2" s="58" t="s">
        <v>238</v>
      </c>
      <c r="L2" s="58" t="s">
        <v>239</v>
      </c>
      <c r="M2" s="6" t="s">
        <v>245</v>
      </c>
      <c r="N2" s="61" t="s">
        <v>0</v>
      </c>
      <c r="O2" s="62" t="s">
        <v>246</v>
      </c>
      <c r="P2" s="72" t="s">
        <v>54</v>
      </c>
      <c r="Q2" s="74" t="s">
        <v>54</v>
      </c>
    </row>
    <row r="3" spans="1:17" x14ac:dyDescent="0.2">
      <c r="B3" s="47" t="s">
        <v>39</v>
      </c>
      <c r="C3" s="49">
        <v>0</v>
      </c>
      <c r="D3" s="50">
        <v>0</v>
      </c>
      <c r="E3" s="59">
        <v>4</v>
      </c>
      <c r="F3" s="48">
        <v>1</v>
      </c>
      <c r="G3" s="54">
        <v>0</v>
      </c>
      <c r="H3" s="56">
        <f>IF(E3&lt;(F3+G3),E3,(F3+G3))</f>
        <v>1</v>
      </c>
      <c r="I3" s="57">
        <v>0</v>
      </c>
      <c r="J3" s="56">
        <f>H3-I3</f>
        <v>1</v>
      </c>
      <c r="K3" s="56">
        <v>0.8</v>
      </c>
      <c r="L3" s="75">
        <f>IF((J3*K3+C3)&gt;1,J3*K3+C3,IF((J3*K3+C3)&gt;0,1,0))</f>
        <v>1</v>
      </c>
      <c r="N3" s="44" t="s">
        <v>197</v>
      </c>
      <c r="O3" s="60">
        <v>2</v>
      </c>
      <c r="P3" s="76" t="s">
        <v>248</v>
      </c>
      <c r="Q3" s="75">
        <f>(O3+2*P3)/10</f>
        <v>0.2</v>
      </c>
    </row>
    <row r="4" spans="1:17" x14ac:dyDescent="0.2">
      <c r="L4" s="9" t="s">
        <v>181</v>
      </c>
      <c r="O4" s="77" t="s">
        <v>249</v>
      </c>
      <c r="P4" s="78"/>
    </row>
    <row r="5" spans="1:17" x14ac:dyDescent="0.2">
      <c r="C5" s="12">
        <f>SUM(C7:C85)</f>
        <v>2</v>
      </c>
      <c r="D5" s="13">
        <f>SUM(D7:D85)</f>
        <v>2</v>
      </c>
      <c r="E5" s="14">
        <f>SUM(E7:E85)</f>
        <v>1</v>
      </c>
      <c r="G5" s="15">
        <f>SUM(G7:G85)</f>
        <v>0</v>
      </c>
      <c r="I5" s="16">
        <f>SUM(I7:I85)</f>
        <v>0</v>
      </c>
      <c r="J5" s="17">
        <f>SUM(J7:J85)</f>
        <v>2</v>
      </c>
      <c r="N5" s="34" t="s">
        <v>195</v>
      </c>
      <c r="O5" s="80">
        <f>SUM(O7:O53)</f>
        <v>4</v>
      </c>
    </row>
    <row r="6" spans="1:17" s="1" customFormat="1" ht="108" x14ac:dyDescent="0.2">
      <c r="A6" s="1" t="s">
        <v>64</v>
      </c>
      <c r="B6" s="1" t="s">
        <v>65</v>
      </c>
      <c r="C6" s="18" t="s">
        <v>57</v>
      </c>
      <c r="D6" s="19" t="s">
        <v>56</v>
      </c>
      <c r="E6" s="20" t="s">
        <v>47</v>
      </c>
      <c r="F6" s="27" t="s">
        <v>60</v>
      </c>
      <c r="G6" s="21" t="s">
        <v>53</v>
      </c>
      <c r="H6" s="27" t="s">
        <v>61</v>
      </c>
      <c r="I6" s="22" t="s">
        <v>0</v>
      </c>
      <c r="J6" s="23" t="s">
        <v>54</v>
      </c>
      <c r="K6" s="25" t="s">
        <v>62</v>
      </c>
      <c r="L6" s="10" t="s">
        <v>66</v>
      </c>
      <c r="M6" s="7" t="s">
        <v>182</v>
      </c>
      <c r="N6" s="33" t="s">
        <v>194</v>
      </c>
      <c r="O6" s="28" t="s">
        <v>193</v>
      </c>
      <c r="P6" s="29" t="s">
        <v>253</v>
      </c>
    </row>
    <row r="7" spans="1:17" x14ac:dyDescent="0.2">
      <c r="A7" t="s">
        <v>88</v>
      </c>
      <c r="B7" t="s">
        <v>40</v>
      </c>
      <c r="I7" s="16">
        <v>1</v>
      </c>
      <c r="L7" s="8" t="s">
        <v>17</v>
      </c>
      <c r="M7" s="6" t="s">
        <v>186</v>
      </c>
      <c r="N7" s="31" t="s">
        <v>196</v>
      </c>
      <c r="O7" s="5">
        <v>2</v>
      </c>
    </row>
    <row r="8" spans="1:17" x14ac:dyDescent="0.2">
      <c r="A8" t="s">
        <v>44</v>
      </c>
      <c r="B8" t="s">
        <v>39</v>
      </c>
      <c r="I8" s="16">
        <v>1</v>
      </c>
      <c r="L8" s="8" t="s">
        <v>39</v>
      </c>
      <c r="N8" s="31" t="s">
        <v>196</v>
      </c>
      <c r="O8" s="5">
        <v>1</v>
      </c>
    </row>
    <row r="9" spans="1:17" x14ac:dyDescent="0.2">
      <c r="A9" t="s">
        <v>102</v>
      </c>
      <c r="B9" t="s">
        <v>39</v>
      </c>
      <c r="E9" s="14">
        <v>1</v>
      </c>
      <c r="L9" s="8" t="s">
        <v>39</v>
      </c>
      <c r="N9" s="32" t="s">
        <v>197</v>
      </c>
    </row>
    <row r="10" spans="1:17" x14ac:dyDescent="0.2">
      <c r="A10" t="s">
        <v>187</v>
      </c>
      <c r="B10" t="s">
        <v>39</v>
      </c>
      <c r="I10" s="16">
        <v>-1</v>
      </c>
      <c r="L10" s="8" t="s">
        <v>39</v>
      </c>
      <c r="N10" s="32" t="s">
        <v>197</v>
      </c>
    </row>
    <row r="11" spans="1:17" x14ac:dyDescent="0.2">
      <c r="A11" t="s">
        <v>104</v>
      </c>
      <c r="B11" t="s">
        <v>39</v>
      </c>
      <c r="C11" s="12">
        <v>2</v>
      </c>
      <c r="I11" s="16">
        <v>-1</v>
      </c>
      <c r="J11" s="17">
        <v>1</v>
      </c>
      <c r="L11" s="8" t="s">
        <v>39</v>
      </c>
      <c r="N11" s="32" t="s">
        <v>197</v>
      </c>
    </row>
    <row r="12" spans="1:17" x14ac:dyDescent="0.2">
      <c r="A12" t="s">
        <v>103</v>
      </c>
      <c r="B12" t="s">
        <v>39</v>
      </c>
      <c r="D12" s="13">
        <v>2</v>
      </c>
      <c r="H12" s="26" t="s">
        <v>167</v>
      </c>
      <c r="I12" s="16">
        <v>-1</v>
      </c>
      <c r="L12" s="8" t="s">
        <v>39</v>
      </c>
      <c r="N12" s="32" t="s">
        <v>197</v>
      </c>
    </row>
    <row r="13" spans="1:17" x14ac:dyDescent="0.2">
      <c r="A13" t="s">
        <v>105</v>
      </c>
      <c r="B13" t="s">
        <v>106</v>
      </c>
      <c r="J13" s="17">
        <v>1</v>
      </c>
      <c r="L13" s="8" t="s">
        <v>39</v>
      </c>
      <c r="N13" s="32" t="s">
        <v>197</v>
      </c>
    </row>
    <row r="14" spans="1:17" x14ac:dyDescent="0.2">
      <c r="A14" t="s">
        <v>43</v>
      </c>
      <c r="B14" t="s">
        <v>106</v>
      </c>
      <c r="I14" s="16">
        <v>1</v>
      </c>
      <c r="L14" s="8" t="s">
        <v>39</v>
      </c>
      <c r="N14" s="31" t="s">
        <v>196</v>
      </c>
      <c r="O14" s="5">
        <v>1</v>
      </c>
    </row>
    <row r="15" spans="1:17" x14ac:dyDescent="0.2">
      <c r="N15" s="32"/>
    </row>
    <row r="16" spans="1:17" x14ac:dyDescent="0.2">
      <c r="N16" s="32"/>
    </row>
    <row r="17" spans="14:14" x14ac:dyDescent="0.2">
      <c r="N17" s="32"/>
    </row>
    <row r="18" spans="14:14" x14ac:dyDescent="0.2">
      <c r="N18" s="32"/>
    </row>
    <row r="19" spans="14:14" x14ac:dyDescent="0.2">
      <c r="N19" s="32"/>
    </row>
    <row r="20" spans="14:14" x14ac:dyDescent="0.2">
      <c r="N20" s="5"/>
    </row>
    <row r="21" spans="14:14" x14ac:dyDescent="0.2">
      <c r="N21" s="32"/>
    </row>
    <row r="22" spans="14:14" x14ac:dyDescent="0.2">
      <c r="N22" s="32"/>
    </row>
    <row r="23" spans="14:14" x14ac:dyDescent="0.2">
      <c r="N23" s="32"/>
    </row>
    <row r="24" spans="14:14" x14ac:dyDescent="0.2">
      <c r="N24" s="32"/>
    </row>
    <row r="25" spans="14:14" x14ac:dyDescent="0.2">
      <c r="N25" s="32"/>
    </row>
    <row r="26" spans="14:14" x14ac:dyDescent="0.2">
      <c r="N26" s="32"/>
    </row>
    <row r="27" spans="14:14" x14ac:dyDescent="0.2">
      <c r="N27" s="32"/>
    </row>
    <row r="28" spans="14:14" x14ac:dyDescent="0.2">
      <c r="N28" s="32"/>
    </row>
    <row r="29" spans="14:14" x14ac:dyDescent="0.2">
      <c r="N29" s="32"/>
    </row>
    <row r="30" spans="14:14" x14ac:dyDescent="0.2">
      <c r="N30" s="31"/>
    </row>
    <row r="31" spans="14:14" x14ac:dyDescent="0.2">
      <c r="N31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VictoryInnovation</vt:lpstr>
      <vt:lpstr>GlobalProduction</vt:lpstr>
      <vt:lpstr>CW</vt:lpstr>
      <vt:lpstr>USA</vt:lpstr>
      <vt:lpstr>Russia</vt:lpstr>
      <vt:lpstr>Germany</vt:lpstr>
      <vt:lpstr>Japan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LeLacheur</dc:creator>
  <cp:lastModifiedBy>Dave LeLacheur</cp:lastModifiedBy>
  <dcterms:created xsi:type="dcterms:W3CDTF">2023-11-09T01:38:40Z</dcterms:created>
  <dcterms:modified xsi:type="dcterms:W3CDTF">2023-11-24T13:37:15Z</dcterms:modified>
</cp:coreProperties>
</file>